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C:\Users\konakagawa\Desktop\"/>
    </mc:Choice>
  </mc:AlternateContent>
  <xr:revisionPtr revIDLastSave="0" documentId="13_ncr:1_{19C52D60-8A68-4880-92F5-D6491B2D2AF1}" xr6:coauthVersionLast="47" xr6:coauthVersionMax="47" xr10:uidLastSave="{00000000-0000-0000-0000-000000000000}"/>
  <bookViews>
    <workbookView xWindow="-108" yWindow="-108" windowWidth="23256" windowHeight="13896" firstSheet="9" activeTab="11" xr2:uid="{8ED49D61-6B2B-4118-B34E-5E50540FF6CB}"/>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alcOnSave="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BE39" i="10"/>
  <c r="AM39" i="10"/>
  <c r="U39" i="10"/>
  <c r="C39" i="10"/>
  <c r="BE38" i="10"/>
  <c r="AM38" i="10"/>
  <c r="C38" i="10"/>
  <c r="BE37" i="10"/>
  <c r="AM37" i="10"/>
  <c r="C37" i="10"/>
  <c r="BE36" i="10"/>
  <c r="AM36" i="10"/>
  <c r="C36" i="10"/>
  <c r="BE35" i="10"/>
  <c r="C35" i="10"/>
  <c r="BE34" i="10"/>
  <c r="U34" i="10"/>
  <c r="U35" i="10" s="1"/>
  <c r="U36" i="10" s="1"/>
  <c r="U37" i="10" s="1"/>
  <c r="U38" i="10" s="1"/>
  <c r="C34" i="10"/>
  <c r="AM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5" i="10" l="1"/>
  <c r="BW34" i="10"/>
  <c r="BW35" i="10" s="1"/>
  <c r="BW36" i="10" s="1"/>
  <c r="BW37" i="10" s="1"/>
  <c r="BW38" i="10" s="1"/>
  <c r="BW39" i="10" s="1"/>
  <c r="BW40" i="10" s="1"/>
  <c r="BW41" i="10" s="1"/>
  <c r="BW42" i="10" s="1"/>
  <c r="CO34" i="10" l="1"/>
  <c r="CO35" i="10" s="1"/>
  <c r="CO36" i="10" s="1"/>
  <c r="CO37" i="10" s="1"/>
  <c r="CO38" i="10" s="1"/>
  <c r="CO39" i="10" s="1"/>
</calcChain>
</file>

<file path=xl/sharedStrings.xml><?xml version="1.0" encoding="utf-8"?>
<sst xmlns="http://schemas.openxmlformats.org/spreadsheetml/2006/main" count="1194" uniqueCount="572">
  <si>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</si>
  <si>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</si>
  <si>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</si>
  <si>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</si>
  <si>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</si>
  <si>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</si>
  <si>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</si>
  <si>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</si>
  <si>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</si>
  <si>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</si>
  <si>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</si>
  <si>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</si>
  <si>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</si>
  <si>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</si>
  <si>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</si>
  <si>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</si>
  <si>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</si>
  <si>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</si>
  <si>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</si>
  <si>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</si>
  <si>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</si>
  <si>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</si>
  <si>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</si>
  <si>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</si>
  <si>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</si>
  <si>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</si>
  <si>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</si>
  <si>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</si>
  <si>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</si>
  <si>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</si>
  <si>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</si>
  <si>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</si>
  <si>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</si>
  <si>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</si>
  <si>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</si>
  <si>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</si>
  <si>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</si>
  <si>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</si>
  <si>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</si>
  <si>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</si>
  <si>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</si>
  <si>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</si>
  <si>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</si>
  <si>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</si>
  <si>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</si>
  <si>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</si>
  <si>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</si>
  <si>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</si>
  <si>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</si>
  <si>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</si>
  <si>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</si>
  <si>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</si>
  <si>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</si>
  <si>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</si>
  <si>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</si>
  <si>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</si>
  <si>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</si>
  <si>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</si>
  <si>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</si>
  <si>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</si>
  <si>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</si>
  <si>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</si>
  <si>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</si>
  <si>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</si>
  <si>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</si>
  <si>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</si>
  <si>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</si>
  <si>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</si>
  <si>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</si>
  <si>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</si>
  <si>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</si>
  <si>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</si>
  <si>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</si>
  <si>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</si>
  <si>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</si>
  <si>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</si>
  <si>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</si>
  <si>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</si>
  <si>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</si>
  <si>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福井県</t>
    <phoneticPr fontId="5"/>
  </si>
  <si>
    <t>市町村類型</t>
    <phoneticPr fontId="5"/>
  </si>
  <si>
    <t>Ⅱ－２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</si>
  <si>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</si>
  <si>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</si>
  <si>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</si>
  <si>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</si>
  <si>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</si>
  <si>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</si>
  <si>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</si>
  <si>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</si>
  <si>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</si>
  <si>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</si>
  <si>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</si>
  <si>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</si>
  <si>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おおい町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</si>
  <si>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</si>
  <si>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</si>
  <si>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</si>
  <si>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</si>
  <si>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</si>
  <si>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</si>
  <si>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</si>
  <si>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</si>
  <si>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</si>
  <si>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</si>
  <si>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</si>
  <si>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</si>
  <si>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</si>
  <si>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</si>
  <si>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</si>
  <si>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</si>
  <si>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</si>
  <si>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</si>
  <si>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</si>
  <si>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</si>
  <si>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</si>
  <si>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</si>
  <si>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</si>
  <si>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</si>
  <si>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</si>
  <si>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</si>
  <si>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</si>
  <si>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</si>
  <si>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</si>
  <si>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</si>
  <si>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</si>
  <si>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</si>
  <si>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</si>
  <si>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</si>
  <si>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</si>
  <si>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</si>
  <si>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</si>
  <si>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</si>
  <si>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</si>
  <si>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</si>
  <si>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</si>
  <si>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</si>
  <si>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</si>
  <si>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</si>
  <si>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</si>
  <si>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</si>
  <si>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</si>
  <si>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25"/>
  </si>
  <si>
    <t>うち日本人(％)</t>
    <phoneticPr fontId="5"/>
  </si>
  <si>
    <t>-1.3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</si>
  <si>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</si>
  <si>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</si>
  <si>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</si>
  <si>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</si>
  <si>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</si>
  <si>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</si>
  <si>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</si>
  <si>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</si>
  <si>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</si>
  <si>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</si>
  <si>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</si>
  <si>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</si>
  <si>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</si>
  <si>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</si>
  <si>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</si>
  <si>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</si>
  <si>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</si>
  <si>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</si>
  <si>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</si>
  <si>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</si>
  <si>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</si>
  <si>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</si>
  <si>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</si>
  <si>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</si>
  <si>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</si>
  <si>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</si>
  <si>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</si>
  <si>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</si>
  <si>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</si>
  <si>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</si>
  <si>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</si>
  <si>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</si>
  <si>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</si>
  <si>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</si>
  <si>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</si>
  <si>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</si>
  <si>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</si>
  <si>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</si>
  <si>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</si>
  <si>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</si>
  <si>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</si>
  <si>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</si>
  <si>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</si>
  <si>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</si>
  <si>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</si>
  <si>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</si>
  <si>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</si>
  <si>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</si>
  <si>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</si>
  <si>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</si>
  <si>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</si>
  <si>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</si>
  <si>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</si>
  <si>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</si>
  <si>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</si>
  <si>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</si>
  <si>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</si>
  <si>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</si>
  <si>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</si>
  <si>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福井県おおい町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</si>
  <si>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</si>
  <si>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</si>
  <si>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</si>
  <si>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</si>
  <si>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</si>
  <si>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</si>
  <si>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</si>
  <si>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</si>
  <si>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</si>
  <si>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</si>
  <si>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</si>
  <si>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</si>
  <si>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</si>
  <si>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</si>
  <si>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</si>
  <si>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</si>
  <si>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</si>
  <si>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</si>
  <si>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</si>
  <si>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</si>
  <si>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</si>
  <si>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</si>
  <si>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</si>
  <si>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</si>
  <si>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</si>
  <si>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</si>
  <si>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</si>
  <si>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</si>
  <si>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</si>
  <si>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</si>
  <si>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</si>
  <si>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</si>
  <si>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</si>
  <si>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</si>
  <si>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</si>
  <si>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</si>
  <si>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</si>
  <si>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</si>
  <si>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</si>
  <si>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</si>
  <si>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</si>
  <si>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</si>
  <si>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</si>
  <si>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</si>
  <si>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</si>
  <si>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</si>
  <si>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</si>
  <si>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</si>
  <si>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</si>
  <si>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</si>
  <si>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</si>
  <si>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</si>
  <si>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</si>
  <si>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</si>
  <si>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</si>
  <si>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</si>
  <si>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</si>
  <si>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</si>
  <si>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</si>
  <si>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</si>
  <si>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</si>
  <si>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</si>
  <si>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</si>
  <si>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</si>
  <si>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</si>
  <si>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</si>
  <si>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</si>
  <si>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</si>
  <si>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</si>
  <si>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</si>
  <si>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</si>
  <si>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</si>
  <si>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</si>
  <si>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</si>
  <si>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</si>
  <si>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</si>
  <si>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</si>
  <si>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</si>
  <si>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</si>
  <si>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</si>
  <si>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</si>
  <si>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</si>
  <si>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</si>
  <si>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</si>
  <si>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</si>
  <si>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</si>
  <si>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</si>
  <si>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</si>
  <si>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</si>
  <si>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</si>
  <si>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</si>
  <si>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</si>
  <si>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</si>
  <si>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</si>
  <si>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</si>
  <si>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</si>
  <si>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</si>
  <si>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</si>
  <si>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</si>
  <si>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</si>
  <si>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</si>
  <si>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</si>
  <si>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</si>
  <si>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</si>
  <si>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</si>
  <si>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</si>
  <si>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</si>
  <si>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</si>
  <si>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</si>
  <si>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</si>
  <si>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</si>
  <si>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</si>
  <si>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</si>
  <si>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</si>
  <si>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</si>
  <si>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</si>
  <si>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</si>
  <si>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</si>
  <si>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</si>
  <si>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</si>
  <si>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</si>
  <si>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</si>
  <si>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6"/>
  </si>
  <si>
    <t>病院</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</si>
  <si>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</si>
  <si>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</si>
  <si>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</si>
  <si>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</si>
  <si>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</si>
  <si>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</si>
  <si>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</si>
  <si>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</si>
  <si>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</si>
  <si>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</si>
  <si>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</si>
  <si>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</si>
  <si>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</si>
  <si>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</si>
  <si>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</si>
  <si>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</si>
  <si>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</si>
  <si>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</si>
  <si>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</si>
  <si>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</si>
  <si>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</si>
  <si>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</si>
  <si>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</si>
  <si>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</si>
  <si>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</si>
  <si>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</si>
  <si>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福井県おおい町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</si>
  <si>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</si>
  <si>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</si>
  <si>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</si>
  <si>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</si>
  <si>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</si>
  <si>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</si>
  <si>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</si>
  <si>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</si>
  <si>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</si>
  <si>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</si>
  <si>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</si>
  <si>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</si>
  <si>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</si>
  <si>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</si>
  <si>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</si>
  <si>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</si>
  <si>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</si>
  <si>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</si>
  <si>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</si>
  <si>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</si>
  <si>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</si>
  <si>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</si>
  <si>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</si>
  <si>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</si>
  <si>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</si>
  <si>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</si>
  <si>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</si>
  <si>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</si>
  <si>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</si>
  <si>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</si>
  <si>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</si>
  <si>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</si>
  <si>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</si>
  <si>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後期高齢者医療事業特別会計</t>
    <phoneticPr fontId="5"/>
  </si>
  <si>
    <t>国民健康保険事業特別会計</t>
    <phoneticPr fontId="5"/>
  </si>
  <si>
    <t>国民健康保険診療事業特別会計</t>
    <phoneticPr fontId="5"/>
  </si>
  <si>
    <t>介護保険事業特別会計</t>
    <phoneticPr fontId="5"/>
  </si>
  <si>
    <t>介護サービス事業特別会計</t>
    <phoneticPr fontId="5"/>
  </si>
  <si>
    <t>簡易水道事業会計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</si>
  <si>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</si>
  <si>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</si>
  <si>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</si>
  <si>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</si>
  <si>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</si>
  <si>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</si>
  <si>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</si>
  <si>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</si>
  <si>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</si>
  <si>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</si>
  <si>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</si>
  <si>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</si>
  <si>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</si>
  <si>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</si>
  <si>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</si>
  <si>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</si>
  <si>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</si>
  <si>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</si>
  <si>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</si>
  <si>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</si>
  <si>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</si>
  <si>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</si>
  <si>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</si>
  <si>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</si>
  <si>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</si>
  <si>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</si>
  <si>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</si>
  <si>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</si>
  <si>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</si>
  <si>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</si>
  <si>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</si>
  <si>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</si>
  <si>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</si>
  <si>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</si>
  <si>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</si>
  <si>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</si>
  <si>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</si>
  <si>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</si>
  <si>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</si>
  <si>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</si>
  <si>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</si>
  <si>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</si>
  <si>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</si>
  <si>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</si>
  <si>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</si>
  <si>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</si>
  <si>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</si>
  <si>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</si>
  <si>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</si>
  <si>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</si>
  <si>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</si>
  <si>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</si>
  <si>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</si>
  <si>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</si>
  <si>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</si>
  <si>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簡易水道事業</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</si>
  <si>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</si>
  <si>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</si>
  <si>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</si>
  <si>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</si>
  <si>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</si>
  <si>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</si>
  <si>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</si>
  <si>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</si>
  <si>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</si>
  <si>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</si>
  <si>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</si>
  <si>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</si>
  <si>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</si>
  <si>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</si>
  <si>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</si>
  <si>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</si>
  <si>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</si>
  <si>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</si>
  <si>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</si>
  <si>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</si>
  <si>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</si>
  <si>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</si>
  <si>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</si>
  <si>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</si>
  <si>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</si>
  <si>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</si>
  <si>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</si>
  <si>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</si>
  <si>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</si>
  <si>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</si>
  <si>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</si>
  <si>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</si>
  <si>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</si>
  <si>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</si>
  <si>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</si>
  <si>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</si>
  <si>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</si>
  <si>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</si>
  <si>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</si>
  <si>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</si>
  <si>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</si>
  <si>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</si>
  <si>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</si>
  <si>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</si>
  <si>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</si>
  <si>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</si>
  <si>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</si>
  <si>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</si>
  <si>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</si>
  <si>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</si>
  <si>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</si>
  <si>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</si>
  <si>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</si>
  <si>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</si>
  <si>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</si>
  <si>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</si>
  <si>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</si>
  <si>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</si>
  <si>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</si>
  <si>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</si>
  <si>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</si>
  <si>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</si>
  <si>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</si>
  <si>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</si>
  <si>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</si>
  <si>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</si>
  <si>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</si>
  <si>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</si>
  <si>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</si>
  <si>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</si>
  <si>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</si>
  <si>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</si>
  <si>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</si>
  <si>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</si>
  <si>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</si>
  <si>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</si>
  <si>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</si>
  <si>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</si>
  <si>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</si>
  <si>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</si>
  <si>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</si>
  <si>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</si>
  <si>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2.51</t>
  </si>
  <si>
    <t>一般会計</t>
  </si>
  <si>
    <t>下水道事業会計</t>
  </si>
  <si>
    <t>簡易水道事業会計</t>
  </si>
  <si>
    <t>介護保険事業特別会計</t>
  </si>
  <si>
    <t>後期高齢者医療事業特別会計</t>
  </si>
  <si>
    <t>国民健康保険事業特別会計</t>
  </si>
  <si>
    <t>国民健康保険診療事業特別会計</t>
  </si>
  <si>
    <t>介護サービス事業特別会計</t>
  </si>
  <si>
    <t>その他会計（赤字）</t>
  </si>
  <si>
    <t>その他会計（黒字）</t>
  </si>
  <si>
    <t>R02</t>
    <phoneticPr fontId="5"/>
  </si>
  <si>
    <t>R03</t>
    <phoneticPr fontId="5"/>
  </si>
  <si>
    <t>R04</t>
    <phoneticPr fontId="5"/>
  </si>
  <si>
    <t>R05</t>
    <phoneticPr fontId="5"/>
  </si>
  <si>
    <t>R06</t>
    <phoneticPr fontId="5"/>
  </si>
  <si>
    <t>グリーン大飯農業公社</t>
    <rPh sb="4" eb="6">
      <t>オオイ</t>
    </rPh>
    <rPh sb="6" eb="10">
      <t>ノウギョウコウシャ</t>
    </rPh>
    <phoneticPr fontId="2"/>
  </si>
  <si>
    <t>おおい町土地開発公社</t>
    <rPh sb="3" eb="4">
      <t>チョウ</t>
    </rPh>
    <rPh sb="4" eb="10">
      <t>トチカイハツコウシャ</t>
    </rPh>
    <phoneticPr fontId="2"/>
  </si>
  <si>
    <t>わかさ大飯マリンワールド</t>
    <rPh sb="3" eb="5">
      <t>オオイ</t>
    </rPh>
    <phoneticPr fontId="2"/>
  </si>
  <si>
    <t>名田庄商会</t>
    <rPh sb="0" eb="5">
      <t>ナタショウショウカイ</t>
    </rPh>
    <phoneticPr fontId="2"/>
  </si>
  <si>
    <t>名田庄ウッディーセンター</t>
    <rPh sb="0" eb="3">
      <t>ナタショウ</t>
    </rPh>
    <phoneticPr fontId="2"/>
  </si>
  <si>
    <t>おおい</t>
  </si>
  <si>
    <t>公立小浜病院組合</t>
    <rPh sb="0" eb="4">
      <t>コウリツオバマ</t>
    </rPh>
    <rPh sb="4" eb="8">
      <t>ビョウインクミアイ</t>
    </rPh>
    <phoneticPr fontId="2"/>
  </si>
  <si>
    <t>若狭消防組合</t>
    <rPh sb="0" eb="2">
      <t>ワカサ</t>
    </rPh>
    <rPh sb="2" eb="6">
      <t>ショウボウクミアイ</t>
    </rPh>
    <phoneticPr fontId="2"/>
  </si>
  <si>
    <t>福井県自治会館組合</t>
    <rPh sb="0" eb="3">
      <t>フクイケン</t>
    </rPh>
    <rPh sb="3" eb="7">
      <t>ジチカイカン</t>
    </rPh>
    <rPh sb="7" eb="9">
      <t>クミアイ</t>
    </rPh>
    <phoneticPr fontId="2"/>
  </si>
  <si>
    <t>嶺南広域行政組合</t>
    <rPh sb="0" eb="6">
      <t>レイナンコウイキギョウセイ</t>
    </rPh>
    <rPh sb="6" eb="8">
      <t>クミアイ</t>
    </rPh>
    <phoneticPr fontId="2"/>
  </si>
  <si>
    <t>福井県後期高齢者医療広域連合（普通会計）</t>
    <rPh sb="0" eb="3">
      <t>フクイケン</t>
    </rPh>
    <rPh sb="3" eb="5">
      <t>コウキ</t>
    </rPh>
    <rPh sb="5" eb="8">
      <t>コウレイシャ</t>
    </rPh>
    <rPh sb="8" eb="10">
      <t>イリョウ</t>
    </rPh>
    <rPh sb="10" eb="14">
      <t>コウイキレンゴウ</t>
    </rPh>
    <rPh sb="15" eb="19">
      <t>フツウカイケイ</t>
    </rPh>
    <phoneticPr fontId="2"/>
  </si>
  <si>
    <t>福井県後期高齢者医療広域連合（事業会計）</t>
    <rPh sb="0" eb="3">
      <t>フクイケン</t>
    </rPh>
    <rPh sb="3" eb="5">
      <t>コウキ</t>
    </rPh>
    <rPh sb="5" eb="8">
      <t>コウレイシャ</t>
    </rPh>
    <rPh sb="8" eb="10">
      <t>イリョウ</t>
    </rPh>
    <rPh sb="10" eb="14">
      <t>コウイキレンゴウ</t>
    </rPh>
    <rPh sb="15" eb="17">
      <t>ジギョウ</t>
    </rPh>
    <rPh sb="17" eb="19">
      <t>カイケイ</t>
    </rPh>
    <phoneticPr fontId="2"/>
  </si>
  <si>
    <t>福井県市町総合事務組合（普通会計）</t>
    <rPh sb="0" eb="3">
      <t>フクイケン</t>
    </rPh>
    <rPh sb="3" eb="7">
      <t>シマチソウゴウ</t>
    </rPh>
    <rPh sb="7" eb="11">
      <t>ジムクミアイ</t>
    </rPh>
    <rPh sb="12" eb="16">
      <t>フツウカイケイ</t>
    </rPh>
    <phoneticPr fontId="2"/>
  </si>
  <si>
    <t>福井県市町総合事務組合（事業会計）</t>
    <rPh sb="0" eb="3">
      <t>フクイケン</t>
    </rPh>
    <rPh sb="3" eb="7">
      <t>シマチソウゴウ</t>
    </rPh>
    <rPh sb="7" eb="11">
      <t>ジムクミアイ</t>
    </rPh>
    <rPh sb="12" eb="14">
      <t>ジギョウ</t>
    </rPh>
    <rPh sb="14" eb="16">
      <t>カイケイ</t>
    </rPh>
    <phoneticPr fontId="2"/>
  </si>
  <si>
    <t>若狭広域行政事務組合</t>
    <rPh sb="0" eb="6">
      <t>ワカサコウイキギョウセイ</t>
    </rPh>
    <rPh sb="6" eb="10">
      <t>ジムクミアイ</t>
    </rPh>
    <phoneticPr fontId="2"/>
  </si>
  <si>
    <t>-</t>
    <phoneticPr fontId="2"/>
  </si>
  <si>
    <t>電源立地地域振興基金</t>
    <rPh sb="6" eb="8">
      <t>シンコウ</t>
    </rPh>
    <rPh sb="8" eb="10">
      <t>キキン</t>
    </rPh>
    <phoneticPr fontId="5"/>
  </si>
  <si>
    <t>ボランティア基金</t>
    <rPh sb="6" eb="8">
      <t>キキン</t>
    </rPh>
    <phoneticPr fontId="5"/>
  </si>
  <si>
    <t>保健・医療・福祉総合施設医療設備等整備基金</t>
    <rPh sb="0" eb="2">
      <t>ホケン</t>
    </rPh>
    <rPh sb="3" eb="5">
      <t>イリョウ</t>
    </rPh>
    <rPh sb="6" eb="8">
      <t>フクシ</t>
    </rPh>
    <rPh sb="8" eb="10">
      <t>ソウゴウ</t>
    </rPh>
    <rPh sb="10" eb="12">
      <t>シセツ</t>
    </rPh>
    <rPh sb="12" eb="14">
      <t>イリョウ</t>
    </rPh>
    <rPh sb="14" eb="16">
      <t>セツビ</t>
    </rPh>
    <rPh sb="16" eb="17">
      <t>トウ</t>
    </rPh>
    <rPh sb="17" eb="19">
      <t>セイビ</t>
    </rPh>
    <rPh sb="19" eb="21">
      <t>キキン</t>
    </rPh>
    <phoneticPr fontId="5"/>
  </si>
  <si>
    <t>特定環境保全公共下水道事業</t>
    <rPh sb="0" eb="2">
      <t>トクテイ</t>
    </rPh>
    <rPh sb="2" eb="6">
      <t>カンキョウホゼン</t>
    </rPh>
    <rPh sb="6" eb="8">
      <t>コウキョウ</t>
    </rPh>
    <rPh sb="8" eb="11">
      <t>ゲスイドウ</t>
    </rPh>
    <rPh sb="11" eb="13">
      <t>ジギョウ</t>
    </rPh>
    <phoneticPr fontId="5"/>
  </si>
  <si>
    <t>農業集落排水事業</t>
    <rPh sb="0" eb="2">
      <t>ノウギョウ</t>
    </rPh>
    <rPh sb="2" eb="4">
      <t>シュウラク</t>
    </rPh>
    <rPh sb="4" eb="6">
      <t>ハイスイ</t>
    </rPh>
    <rPh sb="6" eb="8">
      <t>ジギョウ</t>
    </rPh>
    <phoneticPr fontId="5"/>
  </si>
  <si>
    <t>公共用施設維持補修基金</t>
    <rPh sb="2" eb="3">
      <t>ヨウ</t>
    </rPh>
    <rPh sb="7" eb="9">
      <t>ホシュウ</t>
    </rPh>
    <rPh sb="9" eb="11">
      <t>キキン</t>
    </rPh>
    <phoneticPr fontId="5"/>
  </si>
  <si>
    <t>公共用施設維持運営基金</t>
    <rPh sb="2" eb="3">
      <t>ヨウ</t>
    </rPh>
    <rPh sb="7" eb="9">
      <t>ウンエイ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</si>
</sst>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125391</c:v>
                </c:pt>
                <c:pt idx="1">
                  <c:v>138402</c:v>
                </c:pt>
                <c:pt idx="2">
                  <c:v>146367</c:v>
                </c:pt>
                <c:pt idx="3">
                  <c:v>165181</c:v>
                </c:pt>
                <c:pt idx="4">
                  <c:v>166234</c:v>
                </c:pt>
              </c:numCache>
            </c:numRef>
          </c:val>
          <c:smooth val="0"/>
          <c:extLst>
            <c:ext xmlns:c16="http://schemas.microsoft.com/office/drawing/2014/chart" uri="{C3380CC4-5D6E-409C-BE32-E72D297353CC}">
              <c16:uniqueId val="{00000000-B118-4F7E-9F4C-7E0C10075F3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270911</c:v>
                </c:pt>
                <c:pt idx="1">
                  <c:v>389166</c:v>
                </c:pt>
                <c:pt idx="2">
                  <c:v>292775</c:v>
                </c:pt>
                <c:pt idx="3">
                  <c:v>482993</c:v>
                </c:pt>
                <c:pt idx="4">
                  <c:v>473108</c:v>
                </c:pt>
              </c:numCache>
            </c:numRef>
          </c:val>
          <c:smooth val="0"/>
          <c:extLst>
            <c:ext xmlns:c16="http://schemas.microsoft.com/office/drawing/2014/chart" uri="{C3380CC4-5D6E-409C-BE32-E72D297353CC}">
              <c16:uniqueId val="{00000001-B118-4F7E-9F4C-7E0C10075F3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9.4</c:v>
                </c:pt>
                <c:pt idx="1">
                  <c:v>9.3800000000000008</c:v>
                </c:pt>
                <c:pt idx="2">
                  <c:v>10.130000000000001</c:v>
                </c:pt>
                <c:pt idx="3">
                  <c:v>6.07</c:v>
                </c:pt>
                <c:pt idx="4">
                  <c:v>5.27</c:v>
                </c:pt>
              </c:numCache>
            </c:numRef>
          </c:val>
          <c:extLst>
            <c:ext xmlns:c16="http://schemas.microsoft.com/office/drawing/2014/chart" uri="{C3380CC4-5D6E-409C-BE32-E72D297353CC}">
              <c16:uniqueId val="{00000000-7960-4909-9118-53E118AEE79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147.52000000000001</c:v>
                </c:pt>
                <c:pt idx="1">
                  <c:v>148.71</c:v>
                </c:pt>
                <c:pt idx="2">
                  <c:v>158.30000000000001</c:v>
                </c:pt>
                <c:pt idx="3">
                  <c:v>153.55000000000001</c:v>
                </c:pt>
                <c:pt idx="4">
                  <c:v>165.87</c:v>
                </c:pt>
              </c:numCache>
            </c:numRef>
          </c:val>
          <c:extLst>
            <c:ext xmlns:c16="http://schemas.microsoft.com/office/drawing/2014/chart" uri="{C3380CC4-5D6E-409C-BE32-E72D297353CC}">
              <c16:uniqueId val="{00000001-7960-4909-9118-53E118AEE79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-2.5099999999999998</c:v>
                </c:pt>
                <c:pt idx="1">
                  <c:v>0.35</c:v>
                </c:pt>
                <c:pt idx="2">
                  <c:v>0.6</c:v>
                </c:pt>
                <c:pt idx="3">
                  <c:v>14.28</c:v>
                </c:pt>
                <c:pt idx="4">
                  <c:v>9.18</c:v>
                </c:pt>
              </c:numCache>
            </c:numRef>
          </c:val>
          <c:smooth val="0"/>
          <c:extLst>
            <c:ext xmlns:c16="http://schemas.microsoft.com/office/drawing/2014/chart" uri="{C3380CC4-5D6E-409C-BE32-E72D297353CC}">
              <c16:uniqueId val="{00000002-7960-4909-9118-53E118AEE79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1.36</c:v>
                </c:pt>
                <c:pt idx="8">
                  <c:v>0</c:v>
                </c:pt>
                <c:pt idx="9">
                  <c:v>0</c:v>
                </c:pt>
              </c:numCache>
            </c:numRef>
          </c:val>
          <c:extLst>
            <c:ext xmlns:c16="http://schemas.microsoft.com/office/drawing/2014/chart" uri="{C3380CC4-5D6E-409C-BE32-E72D297353CC}">
              <c16:uniqueId val="{00000000-7923-4B7D-9C61-4331F1442FA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923-4B7D-9C61-4331F1442FAE}"/>
            </c:ext>
          </c:extLst>
        </c:ser>
        <c:ser>
          <c:idx val="2"/>
          <c:order val="2"/>
          <c:tx>
            <c:strRef>
              <c:f>データシート!$A$29</c:f>
              <c:strCache>
                <c:ptCount val="1"/>
                <c:pt idx="0">
                  <c:v>介護サービス事業特別会計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7923-4B7D-9C61-4331F1442FAE}"/>
            </c:ext>
          </c:extLst>
        </c:ser>
        <c:ser>
          <c:idx val="3"/>
          <c:order val="3"/>
          <c:tx>
            <c:strRef>
              <c:f>データシート!$A$30</c:f>
              <c:strCache>
                <c:ptCount val="1"/>
                <c:pt idx="0">
                  <c:v>国民健康保険診療事業特別会計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0.12</c:v>
                </c:pt>
                <c:pt idx="4">
                  <c:v>#N/A</c:v>
                </c:pt>
                <c:pt idx="5">
                  <c:v>0.1</c:v>
                </c:pt>
                <c:pt idx="6">
                  <c:v>#N/A</c:v>
                </c:pt>
                <c:pt idx="7">
                  <c:v>0.08</c:v>
                </c:pt>
                <c:pt idx="8">
                  <c:v>#N/A</c:v>
                </c:pt>
                <c:pt idx="9">
                  <c:v>0</c:v>
                </c:pt>
              </c:numCache>
            </c:numRef>
          </c:val>
          <c:extLst>
            <c:ext xmlns:c16="http://schemas.microsoft.com/office/drawing/2014/chart" uri="{C3380CC4-5D6E-409C-BE32-E72D297353CC}">
              <c16:uniqueId val="{00000003-7923-4B7D-9C61-4331F1442FAE}"/>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0.16</c:v>
                </c:pt>
                <c:pt idx="4">
                  <c:v>#N/A</c:v>
                </c:pt>
                <c:pt idx="5">
                  <c:v>0.03</c:v>
                </c:pt>
                <c:pt idx="6">
                  <c:v>#N/A</c:v>
                </c:pt>
                <c:pt idx="7">
                  <c:v>0</c:v>
                </c:pt>
                <c:pt idx="8">
                  <c:v>#N/A</c:v>
                </c:pt>
                <c:pt idx="9">
                  <c:v>0</c:v>
                </c:pt>
              </c:numCache>
            </c:numRef>
          </c:val>
          <c:extLst>
            <c:ext xmlns:c16="http://schemas.microsoft.com/office/drawing/2014/chart" uri="{C3380CC4-5D6E-409C-BE32-E72D297353CC}">
              <c16:uniqueId val="{00000004-7923-4B7D-9C61-4331F1442FAE}"/>
            </c:ext>
          </c:extLst>
        </c:ser>
        <c:ser>
          <c:idx val="5"/>
          <c:order val="5"/>
          <c:tx>
            <c:strRef>
              <c:f>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5-7923-4B7D-9C61-4331F1442FAE}"/>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0.01</c:v>
                </c:pt>
                <c:pt idx="2">
                  <c:v>#N/A</c:v>
                </c:pt>
                <c:pt idx="3">
                  <c:v>0.72</c:v>
                </c:pt>
                <c:pt idx="4">
                  <c:v>#N/A</c:v>
                </c:pt>
                <c:pt idx="5">
                  <c:v>1.39</c:v>
                </c:pt>
                <c:pt idx="6">
                  <c:v>#N/A</c:v>
                </c:pt>
                <c:pt idx="7">
                  <c:v>0.54</c:v>
                </c:pt>
                <c:pt idx="8">
                  <c:v>#N/A</c:v>
                </c:pt>
                <c:pt idx="9">
                  <c:v>0.16</c:v>
                </c:pt>
              </c:numCache>
            </c:numRef>
          </c:val>
          <c:extLst>
            <c:ext xmlns:c16="http://schemas.microsoft.com/office/drawing/2014/chart" uri="{C3380CC4-5D6E-409C-BE32-E72D297353CC}">
              <c16:uniqueId val="{00000006-7923-4B7D-9C61-4331F1442FAE}"/>
            </c:ext>
          </c:extLst>
        </c:ser>
        <c:ser>
          <c:idx val="7"/>
          <c:order val="7"/>
          <c:tx>
            <c:strRef>
              <c:f>データシート!$A$34</c:f>
              <c:strCache>
                <c:ptCount val="1"/>
                <c:pt idx="0">
                  <c:v>簡易水道事業会計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0.47</c:v>
                </c:pt>
              </c:numCache>
            </c:numRef>
          </c:val>
          <c:extLst>
            <c:ext xmlns:c16="http://schemas.microsoft.com/office/drawing/2014/chart" uri="{C3380CC4-5D6E-409C-BE32-E72D297353CC}">
              <c16:uniqueId val="{00000007-7923-4B7D-9C61-4331F1442FAE}"/>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0</c:v>
                </c:pt>
                <c:pt idx="1">
                  <c:v>0</c:v>
                </c:pt>
                <c:pt idx="2">
                  <c:v>0</c:v>
                </c:pt>
                <c:pt idx="3">
                  <c:v>0</c:v>
                </c:pt>
                <c:pt idx="4">
                  <c:v>0</c:v>
                </c:pt>
                <c:pt idx="5">
                  <c:v>0</c:v>
                </c:pt>
                <c:pt idx="6">
                  <c:v>0</c:v>
                </c:pt>
                <c:pt idx="7">
                  <c:v>0</c:v>
                </c:pt>
                <c:pt idx="8">
                  <c:v>#N/A</c:v>
                </c:pt>
                <c:pt idx="9">
                  <c:v>0.68</c:v>
                </c:pt>
              </c:numCache>
            </c:numRef>
          </c:val>
          <c:extLst>
            <c:ext xmlns:c16="http://schemas.microsoft.com/office/drawing/2014/chart" uri="{C3380CC4-5D6E-409C-BE32-E72D297353CC}">
              <c16:uniqueId val="{00000008-7923-4B7D-9C61-4331F1442FAE}"/>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9.4</c:v>
                </c:pt>
                <c:pt idx="2">
                  <c:v>#N/A</c:v>
                </c:pt>
                <c:pt idx="3">
                  <c:v>9.3699999999999992</c:v>
                </c:pt>
                <c:pt idx="4">
                  <c:v>#N/A</c:v>
                </c:pt>
                <c:pt idx="5">
                  <c:v>10.119999999999999</c:v>
                </c:pt>
                <c:pt idx="6">
                  <c:v>#N/A</c:v>
                </c:pt>
                <c:pt idx="7">
                  <c:v>6.06</c:v>
                </c:pt>
                <c:pt idx="8">
                  <c:v>#N/A</c:v>
                </c:pt>
                <c:pt idx="9">
                  <c:v>5.27</c:v>
                </c:pt>
              </c:numCache>
            </c:numRef>
          </c:val>
          <c:extLst>
            <c:ext xmlns:c16="http://schemas.microsoft.com/office/drawing/2014/chart" uri="{C3380CC4-5D6E-409C-BE32-E72D297353CC}">
              <c16:uniqueId val="{00000009-7923-4B7D-9C61-4331F1442FA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378</c:v>
                </c:pt>
                <c:pt idx="5">
                  <c:v>359</c:v>
                </c:pt>
                <c:pt idx="8">
                  <c:v>340</c:v>
                </c:pt>
                <c:pt idx="11">
                  <c:v>316</c:v>
                </c:pt>
                <c:pt idx="14">
                  <c:v>282</c:v>
                </c:pt>
              </c:numCache>
            </c:numRef>
          </c:val>
          <c:extLst>
            <c:ext xmlns:c16="http://schemas.microsoft.com/office/drawing/2014/chart" uri="{C3380CC4-5D6E-409C-BE32-E72D297353CC}">
              <c16:uniqueId val="{00000000-82FD-41A0-9725-6CC175128FC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2FD-41A0-9725-6CC175128FC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1</c:v>
                </c:pt>
              </c:numCache>
            </c:numRef>
          </c:val>
          <c:extLst>
            <c:ext xmlns:c16="http://schemas.microsoft.com/office/drawing/2014/chart" uri="{C3380CC4-5D6E-409C-BE32-E72D297353CC}">
              <c16:uniqueId val="{00000002-82FD-41A0-9725-6CC175128FC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41</c:v>
                </c:pt>
                <c:pt idx="3">
                  <c:v>42</c:v>
                </c:pt>
                <c:pt idx="6">
                  <c:v>42</c:v>
                </c:pt>
                <c:pt idx="9">
                  <c:v>46</c:v>
                </c:pt>
                <c:pt idx="12">
                  <c:v>69</c:v>
                </c:pt>
              </c:numCache>
            </c:numRef>
          </c:val>
          <c:extLst>
            <c:ext xmlns:c16="http://schemas.microsoft.com/office/drawing/2014/chart" uri="{C3380CC4-5D6E-409C-BE32-E72D297353CC}">
              <c16:uniqueId val="{00000003-82FD-41A0-9725-6CC175128FC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161</c:v>
                </c:pt>
                <c:pt idx="3">
                  <c:v>153</c:v>
                </c:pt>
                <c:pt idx="6">
                  <c:v>150</c:v>
                </c:pt>
                <c:pt idx="9">
                  <c:v>146</c:v>
                </c:pt>
                <c:pt idx="12">
                  <c:v>140</c:v>
                </c:pt>
              </c:numCache>
            </c:numRef>
          </c:val>
          <c:extLst>
            <c:ext xmlns:c16="http://schemas.microsoft.com/office/drawing/2014/chart" uri="{C3380CC4-5D6E-409C-BE32-E72D297353CC}">
              <c16:uniqueId val="{00000004-82FD-41A0-9725-6CC175128FC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2FD-41A0-9725-6CC175128FC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2FD-41A0-9725-6CC175128FC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217</c:v>
                </c:pt>
                <c:pt idx="3">
                  <c:v>210</c:v>
                </c:pt>
                <c:pt idx="6">
                  <c:v>191</c:v>
                </c:pt>
                <c:pt idx="9">
                  <c:v>179</c:v>
                </c:pt>
                <c:pt idx="12">
                  <c:v>170</c:v>
                </c:pt>
              </c:numCache>
            </c:numRef>
          </c:val>
          <c:extLst>
            <c:ext xmlns:c16="http://schemas.microsoft.com/office/drawing/2014/chart" uri="{C3380CC4-5D6E-409C-BE32-E72D297353CC}">
              <c16:uniqueId val="{00000007-82FD-41A0-9725-6CC175128FC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41</c:v>
                </c:pt>
                <c:pt idx="2">
                  <c:v>#N/A</c:v>
                </c:pt>
                <c:pt idx="3">
                  <c:v>#N/A</c:v>
                </c:pt>
                <c:pt idx="4">
                  <c:v>46</c:v>
                </c:pt>
                <c:pt idx="5">
                  <c:v>#N/A</c:v>
                </c:pt>
                <c:pt idx="6">
                  <c:v>#N/A</c:v>
                </c:pt>
                <c:pt idx="7">
                  <c:v>43</c:v>
                </c:pt>
                <c:pt idx="8">
                  <c:v>#N/A</c:v>
                </c:pt>
                <c:pt idx="9">
                  <c:v>#N/A</c:v>
                </c:pt>
                <c:pt idx="10">
                  <c:v>55</c:v>
                </c:pt>
                <c:pt idx="11">
                  <c:v>#N/A</c:v>
                </c:pt>
                <c:pt idx="12">
                  <c:v>#N/A</c:v>
                </c:pt>
                <c:pt idx="13">
                  <c:v>98</c:v>
                </c:pt>
                <c:pt idx="14">
                  <c:v>#N/A</c:v>
                </c:pt>
              </c:numCache>
            </c:numRef>
          </c:val>
          <c:smooth val="0"/>
          <c:extLst>
            <c:ext xmlns:c16="http://schemas.microsoft.com/office/drawing/2014/chart" uri="{C3380CC4-5D6E-409C-BE32-E72D297353CC}">
              <c16:uniqueId val="{00000008-82FD-41A0-9725-6CC175128FC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2568</c:v>
                </c:pt>
                <c:pt idx="5">
                  <c:v>2491</c:v>
                </c:pt>
                <c:pt idx="8">
                  <c:v>2505</c:v>
                </c:pt>
                <c:pt idx="11">
                  <c:v>2230</c:v>
                </c:pt>
                <c:pt idx="14">
                  <c:v>1941</c:v>
                </c:pt>
              </c:numCache>
            </c:numRef>
          </c:val>
          <c:extLst>
            <c:ext xmlns:c16="http://schemas.microsoft.com/office/drawing/2014/chart" uri="{C3380CC4-5D6E-409C-BE32-E72D297353CC}">
              <c16:uniqueId val="{00000000-F572-4946-84BA-9EE64F95A1B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32</c:v>
                </c:pt>
                <c:pt idx="5">
                  <c:v>28</c:v>
                </c:pt>
                <c:pt idx="8">
                  <c:v>22</c:v>
                </c:pt>
                <c:pt idx="11">
                  <c:v>11</c:v>
                </c:pt>
                <c:pt idx="14">
                  <c:v>0</c:v>
                </c:pt>
              </c:numCache>
            </c:numRef>
          </c:val>
          <c:extLst>
            <c:ext xmlns:c16="http://schemas.microsoft.com/office/drawing/2014/chart" uri="{C3380CC4-5D6E-409C-BE32-E72D297353CC}">
              <c16:uniqueId val="{00000001-F572-4946-84BA-9EE64F95A1B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12637</c:v>
                </c:pt>
                <c:pt idx="5">
                  <c:v>12292</c:v>
                </c:pt>
                <c:pt idx="8">
                  <c:v>12613</c:v>
                </c:pt>
                <c:pt idx="11">
                  <c:v>13706</c:v>
                </c:pt>
                <c:pt idx="14">
                  <c:v>14327</c:v>
                </c:pt>
              </c:numCache>
            </c:numRef>
          </c:val>
          <c:extLst>
            <c:ext xmlns:c16="http://schemas.microsoft.com/office/drawing/2014/chart" uri="{C3380CC4-5D6E-409C-BE32-E72D297353CC}">
              <c16:uniqueId val="{00000002-F572-4946-84BA-9EE64F95A1B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572-4946-84BA-9EE64F95A1B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572-4946-84BA-9EE64F95A1B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572-4946-84BA-9EE64F95A1B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1346</c:v>
                </c:pt>
                <c:pt idx="3">
                  <c:v>1047</c:v>
                </c:pt>
                <c:pt idx="6">
                  <c:v>1048</c:v>
                </c:pt>
                <c:pt idx="9">
                  <c:v>976</c:v>
                </c:pt>
                <c:pt idx="12">
                  <c:v>946</c:v>
                </c:pt>
              </c:numCache>
            </c:numRef>
          </c:val>
          <c:extLst>
            <c:ext xmlns:c16="http://schemas.microsoft.com/office/drawing/2014/chart" uri="{C3380CC4-5D6E-409C-BE32-E72D297353CC}">
              <c16:uniqueId val="{00000006-F572-4946-84BA-9EE64F95A1B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223</c:v>
                </c:pt>
                <c:pt idx="3">
                  <c:v>418</c:v>
                </c:pt>
                <c:pt idx="6">
                  <c:v>1020</c:v>
                </c:pt>
                <c:pt idx="9">
                  <c:v>1061</c:v>
                </c:pt>
                <c:pt idx="12">
                  <c:v>1024</c:v>
                </c:pt>
              </c:numCache>
            </c:numRef>
          </c:val>
          <c:extLst>
            <c:ext xmlns:c16="http://schemas.microsoft.com/office/drawing/2014/chart" uri="{C3380CC4-5D6E-409C-BE32-E72D297353CC}">
              <c16:uniqueId val="{00000007-F572-4946-84BA-9EE64F95A1B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1172</c:v>
                </c:pt>
                <c:pt idx="3">
                  <c:v>1035</c:v>
                </c:pt>
                <c:pt idx="6">
                  <c:v>903</c:v>
                </c:pt>
                <c:pt idx="9">
                  <c:v>766</c:v>
                </c:pt>
                <c:pt idx="12">
                  <c:v>628</c:v>
                </c:pt>
              </c:numCache>
            </c:numRef>
          </c:val>
          <c:extLst>
            <c:ext xmlns:c16="http://schemas.microsoft.com/office/drawing/2014/chart" uri="{C3380CC4-5D6E-409C-BE32-E72D297353CC}">
              <c16:uniqueId val="{00000008-F572-4946-84BA-9EE64F95A1B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1</c:v>
                </c:pt>
                <c:pt idx="12">
                  <c:v>2</c:v>
                </c:pt>
              </c:numCache>
            </c:numRef>
          </c:val>
          <c:extLst>
            <c:ext xmlns:c16="http://schemas.microsoft.com/office/drawing/2014/chart" uri="{C3380CC4-5D6E-409C-BE32-E72D297353CC}">
              <c16:uniqueId val="{00000009-F572-4946-84BA-9EE64F95A1B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1587</c:v>
                </c:pt>
                <c:pt idx="3">
                  <c:v>1402</c:v>
                </c:pt>
                <c:pt idx="6">
                  <c:v>1235</c:v>
                </c:pt>
                <c:pt idx="9">
                  <c:v>1079</c:v>
                </c:pt>
                <c:pt idx="12">
                  <c:v>931</c:v>
                </c:pt>
              </c:numCache>
            </c:numRef>
          </c:val>
          <c:extLst>
            <c:ext xmlns:c16="http://schemas.microsoft.com/office/drawing/2014/chart" uri="{C3380CC4-5D6E-409C-BE32-E72D297353CC}">
              <c16:uniqueId val="{0000000A-F572-4946-84BA-9EE64F95A1B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F572-4946-84BA-9EE64F95A1B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6962</c:v>
                </c:pt>
                <c:pt idx="1">
                  <c:v>8249</c:v>
                </c:pt>
                <c:pt idx="2">
                  <c:v>8949</c:v>
                </c:pt>
              </c:numCache>
            </c:numRef>
          </c:val>
          <c:extLst>
            <c:ext xmlns:c16="http://schemas.microsoft.com/office/drawing/2014/chart" uri="{C3380CC4-5D6E-409C-BE32-E72D297353CC}">
              <c16:uniqueId val="{00000000-977B-4398-9C25-53969431896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2050</c:v>
                </c:pt>
                <c:pt idx="1">
                  <c:v>1900</c:v>
                </c:pt>
                <c:pt idx="2">
                  <c:v>1762</c:v>
                </c:pt>
              </c:numCache>
            </c:numRef>
          </c:val>
          <c:extLst>
            <c:ext xmlns:c16="http://schemas.microsoft.com/office/drawing/2014/chart" uri="{C3380CC4-5D6E-409C-BE32-E72D297353CC}">
              <c16:uniqueId val="{00000001-977B-4398-9C25-53969431896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6177</c:v>
                </c:pt>
                <c:pt idx="1">
                  <c:v>5659</c:v>
                </c:pt>
                <c:pt idx="2">
                  <c:v>4873</c:v>
                </c:pt>
              </c:numCache>
            </c:numRef>
          </c:val>
          <c:extLst>
            <c:ext xmlns:c16="http://schemas.microsoft.com/office/drawing/2014/chart" uri="{C3380CC4-5D6E-409C-BE32-E72D297353CC}">
              <c16:uniqueId val="{00000002-977B-4398-9C25-53969431896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福井県おおい町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　実質公債費比率の分子については、元利償還金及び公営企業債の元利償還金に対する繰入額が減少しているものの、</a:t>
          </a:r>
          <a:r>
            <a:rPr kumimoji="1" lang="ja-JP" altLang="en-US" sz="1100">
              <a:solidFill>
                <a:schemeClr val="dk1"/>
              </a:solidFill>
              <a:effectLst/>
              <a:latin typeface="+mn-lt"/>
              <a:ea typeface="+mn-ea"/>
              <a:cs typeface="+mn-cs"/>
            </a:rPr>
            <a:t>組合等が起こした地方債の元利償還金に対する負担金等が増加したこと、</a:t>
          </a:r>
          <a:r>
            <a:rPr kumimoji="1" lang="ja-JP" altLang="ja-JP" sz="1100">
              <a:solidFill>
                <a:schemeClr val="dk1"/>
              </a:solidFill>
              <a:effectLst/>
              <a:latin typeface="+mn-lt"/>
              <a:ea typeface="+mn-ea"/>
              <a:cs typeface="+mn-cs"/>
            </a:rPr>
            <a:t>算入公債費の内、臨時財政対策債の算入額が下がったことにより、</a:t>
          </a:r>
          <a:endParaRPr lang="ja-JP" altLang="ja-JP" sz="1400">
            <a:effectLst/>
          </a:endParaRPr>
        </a:p>
        <a:p>
          <a:pPr eaLnBrk="1" fontAlgn="auto" latinLnBrk="0" hangingPunct="1"/>
          <a:r>
            <a:rPr kumimoji="1" lang="en-US" altLang="ja-JP" sz="1100">
              <a:solidFill>
                <a:schemeClr val="dk1"/>
              </a:solidFill>
              <a:effectLst/>
              <a:latin typeface="+mn-lt"/>
              <a:ea typeface="+mn-ea"/>
              <a:cs typeface="+mn-cs"/>
            </a:rPr>
            <a:t>43</a:t>
          </a:r>
          <a:r>
            <a:rPr kumimoji="1" lang="ja-JP" altLang="ja-JP" sz="1100">
              <a:solidFill>
                <a:schemeClr val="dk1"/>
              </a:solidFill>
              <a:effectLst/>
              <a:latin typeface="+mn-lt"/>
              <a:ea typeface="+mn-ea"/>
              <a:cs typeface="+mn-cs"/>
            </a:rPr>
            <a:t>百万円の増となった。</a:t>
          </a:r>
          <a:endParaRPr lang="ja-JP" altLang="ja-JP" sz="1400">
            <a:effectLst/>
          </a:endParaRPr>
        </a:p>
        <a:p>
          <a:r>
            <a:rPr kumimoji="1" lang="ja-JP" altLang="ja-JP" sz="1100">
              <a:solidFill>
                <a:schemeClr val="dk1"/>
              </a:solidFill>
              <a:effectLst/>
              <a:latin typeface="+mn-lt"/>
              <a:ea typeface="+mn-ea"/>
              <a:cs typeface="+mn-cs"/>
            </a:rPr>
            <a:t>　償還ピークは、平成</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年度に過ぎており、今後とも起債については極力新規発行の抑制に努め、やむを得ない発行においても有利な起債のみに絞るなどして、実質公債費比率の低減</a:t>
          </a:r>
          <a:r>
            <a:rPr kumimoji="1" lang="ja-JP" altLang="en-US" sz="1100" b="0">
              <a:solidFill>
                <a:sysClr val="windowText" lastClr="000000"/>
              </a:solidFill>
              <a:effectLst/>
              <a:latin typeface="+mn-lt"/>
              <a:ea typeface="+mn-ea"/>
              <a:cs typeface="+mn-cs"/>
            </a:rPr>
            <a:t>に</a:t>
          </a:r>
          <a:r>
            <a:rPr kumimoji="1" lang="ja-JP" altLang="ja-JP" sz="1100">
              <a:solidFill>
                <a:schemeClr val="dk1"/>
              </a:solidFill>
              <a:effectLst/>
              <a:latin typeface="+mn-lt"/>
              <a:ea typeface="+mn-ea"/>
              <a:cs typeface="+mn-cs"/>
            </a:rPr>
            <a:t>努める。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福井県おおい町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将来負担比率の分子については、例年マイナスで推移しており、地方債残高の減はあったものの充当可能基金の増等により、令和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年度は対前年度比で</a:t>
          </a:r>
          <a:r>
            <a:rPr kumimoji="1" lang="en-US" altLang="ja-JP" sz="1100">
              <a:solidFill>
                <a:schemeClr val="dk1"/>
              </a:solidFill>
              <a:effectLst/>
              <a:latin typeface="+mn-lt"/>
              <a:ea typeface="+mn-ea"/>
              <a:cs typeface="+mn-cs"/>
            </a:rPr>
            <a:t>1,270</a:t>
          </a:r>
          <a:r>
            <a:rPr kumimoji="1" lang="ja-JP" altLang="ja-JP" sz="1100">
              <a:solidFill>
                <a:schemeClr val="dk1"/>
              </a:solidFill>
              <a:effectLst/>
              <a:latin typeface="+mn-lt"/>
              <a:ea typeface="+mn-ea"/>
              <a:cs typeface="+mn-cs"/>
            </a:rPr>
            <a:t>百万円の減となった。</a:t>
          </a:r>
          <a:endParaRPr lang="ja-JP" altLang="ja-JP" sz="1400">
            <a:effectLst/>
          </a:endParaRPr>
        </a:p>
        <a:p>
          <a:r>
            <a:rPr kumimoji="1" lang="ja-JP" altLang="ja-JP" sz="1100">
              <a:solidFill>
                <a:schemeClr val="dk1"/>
              </a:solidFill>
              <a:effectLst/>
              <a:latin typeface="+mn-lt"/>
              <a:ea typeface="+mn-ea"/>
              <a:cs typeface="+mn-cs"/>
            </a:rPr>
            <a:t>　今後とも起債については、極力新規発行の抑制に努め、やむを得ない発行においても有利な起債のみに絞るなどして、将来負担比率の低減に努める。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福井県おおい町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総合運動公園</a:t>
          </a:r>
          <a:r>
            <a:rPr kumimoji="1" lang="ja-JP" altLang="ja-JP" sz="1100">
              <a:solidFill>
                <a:schemeClr val="dk1"/>
              </a:solidFill>
              <a:effectLst/>
              <a:latin typeface="+mn-lt"/>
              <a:ea typeface="+mn-ea"/>
              <a:cs typeface="+mn-cs"/>
            </a:rPr>
            <a:t>管理</a:t>
          </a:r>
          <a:r>
            <a:rPr kumimoji="1" lang="ja-JP" altLang="en-US" sz="1100">
              <a:solidFill>
                <a:schemeClr val="dk1"/>
              </a:solidFill>
              <a:effectLst/>
              <a:latin typeface="+mn-lt"/>
              <a:ea typeface="+mn-ea"/>
              <a:cs typeface="+mn-cs"/>
            </a:rPr>
            <a:t>運営</a:t>
          </a:r>
          <a:r>
            <a:rPr kumimoji="1" lang="ja-JP" altLang="ja-JP" sz="1100">
              <a:solidFill>
                <a:schemeClr val="dk1"/>
              </a:solidFill>
              <a:effectLst/>
              <a:latin typeface="+mn-lt"/>
              <a:ea typeface="+mn-ea"/>
              <a:cs typeface="+mn-cs"/>
            </a:rPr>
            <a:t>事業などで公共用施設維持補修基金</a:t>
          </a:r>
          <a:r>
            <a:rPr kumimoji="1" lang="ja-JP" altLang="en-US" sz="1100">
              <a:solidFill>
                <a:schemeClr val="dk1"/>
              </a:solidFill>
              <a:effectLst/>
              <a:latin typeface="+mn-lt"/>
              <a:ea typeface="+mn-ea"/>
              <a:cs typeface="+mn-cs"/>
            </a:rPr>
            <a:t>８６１</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各</a:t>
          </a:r>
          <a:r>
            <a:rPr kumimoji="1" lang="ja-JP" altLang="ja-JP" sz="1100">
              <a:solidFill>
                <a:schemeClr val="dk1"/>
              </a:solidFill>
              <a:effectLst/>
              <a:latin typeface="+mn-lt"/>
              <a:ea typeface="+mn-ea"/>
              <a:cs typeface="+mn-cs"/>
            </a:rPr>
            <a:t>公共施設の維持管理で公共用施設維持運営基金１００百万円、減債基金１</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０百万円などを取り崩した一方、決算剰余などにより財政調整基金を</a:t>
          </a:r>
          <a:r>
            <a:rPr kumimoji="1" lang="ja-JP" altLang="en-US" sz="1100">
              <a:solidFill>
                <a:schemeClr val="dk1"/>
              </a:solidFill>
              <a:effectLst/>
              <a:latin typeface="+mn-lt"/>
              <a:ea typeface="+mn-ea"/>
              <a:cs typeface="+mn-cs"/>
            </a:rPr>
            <a:t>７００</a:t>
          </a:r>
          <a:r>
            <a:rPr kumimoji="1" lang="ja-JP" altLang="ja-JP" sz="1100">
              <a:solidFill>
                <a:schemeClr val="dk1"/>
              </a:solidFill>
              <a:effectLst/>
              <a:latin typeface="+mn-lt"/>
              <a:ea typeface="+mn-ea"/>
              <a:cs typeface="+mn-cs"/>
            </a:rPr>
            <a:t>百万円積み立てたことなどにより、基金全体としては</a:t>
          </a:r>
          <a:r>
            <a:rPr kumimoji="1" lang="en-US" altLang="ja-JP" sz="1100">
              <a:solidFill>
                <a:schemeClr val="dk1"/>
              </a:solidFill>
              <a:effectLst/>
              <a:latin typeface="+mn-lt"/>
              <a:ea typeface="+mn-ea"/>
              <a:cs typeface="+mn-cs"/>
            </a:rPr>
            <a:t>225</a:t>
          </a:r>
          <a:r>
            <a:rPr kumimoji="1" lang="ja-JP" altLang="ja-JP" sz="1100">
              <a:solidFill>
                <a:schemeClr val="dk1"/>
              </a:solidFill>
              <a:effectLst/>
              <a:latin typeface="+mn-lt"/>
              <a:ea typeface="+mn-ea"/>
              <a:cs typeface="+mn-cs"/>
            </a:rPr>
            <a:t>百万円の</a:t>
          </a:r>
          <a:r>
            <a:rPr kumimoji="1" lang="ja-JP" altLang="en-US" sz="1100">
              <a:solidFill>
                <a:schemeClr val="dk1"/>
              </a:solidFill>
              <a:effectLst/>
              <a:latin typeface="+mn-lt"/>
              <a:ea typeface="+mn-ea"/>
              <a:cs typeface="+mn-cs"/>
            </a:rPr>
            <a:t>減と</a:t>
          </a:r>
          <a:r>
            <a:rPr kumimoji="1" lang="ja-JP" altLang="ja-JP" sz="1100">
              <a:solidFill>
                <a:schemeClr val="dk1"/>
              </a:solidFill>
              <a:effectLst/>
              <a:latin typeface="+mn-lt"/>
              <a:ea typeface="+mn-ea"/>
              <a:cs typeface="+mn-cs"/>
            </a:rPr>
            <a:t>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公共施設等の個別施設計画に基づき、老朽化の進んだ施設やインフラ設備への維持補修に伴う「公共用施設維持補修基金」の取り崩しが見込まれることから減少傾向が予想される。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r>
            <a:rPr kumimoji="1" lang="ja-JP" altLang="ja-JP" sz="1100">
              <a:solidFill>
                <a:schemeClr val="dk1"/>
              </a:solidFill>
              <a:effectLst/>
              <a:latin typeface="+mn-lt"/>
              <a:ea typeface="+mn-ea"/>
              <a:cs typeface="+mn-cs"/>
            </a:rPr>
            <a:t>　・公共用施設維持補修基金：公共施設の適正な管理、運営を推進するための施設の修繕費や維持補修費</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・電源立地地域振興基金：</a:t>
          </a:r>
          <a:r>
            <a:rPr lang="ja-JP" altLang="en-US" sz="1100" b="0" i="0">
              <a:solidFill>
                <a:schemeClr val="dk1"/>
              </a:solidFill>
              <a:effectLst/>
              <a:latin typeface="+mn-lt"/>
              <a:ea typeface="+mn-ea"/>
              <a:cs typeface="+mn-cs"/>
            </a:rPr>
            <a:t>公共用の施設の整備その他の住民の生活の利便性の向上及び産業の振興に寄与する事業を推進</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・保健・医療・福祉総合施設医療設備等整備基金：医療サービスの充実を図るための保健・医療・福祉総合施設に係る医療機器の更新や医療設備等の整備</a:t>
          </a:r>
          <a:endParaRPr lang="ja-JP" altLang="ja-JP" sz="1400">
            <a:effectLst/>
          </a:endParaRPr>
        </a:p>
        <a:p>
          <a:r>
            <a:rPr kumimoji="1" lang="ja-JP" altLang="ja-JP" sz="1100">
              <a:solidFill>
                <a:schemeClr val="dk1"/>
              </a:solidFill>
              <a:effectLst/>
              <a:latin typeface="+mn-lt"/>
              <a:ea typeface="+mn-ea"/>
              <a:cs typeface="+mn-cs"/>
            </a:rPr>
            <a:t>（増減理由）</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・公共用施設維持補修基金：各施設の改修費等に</a:t>
          </a:r>
          <a:r>
            <a:rPr kumimoji="1" lang="ja-JP" altLang="en-US" sz="1100">
              <a:solidFill>
                <a:schemeClr val="dk1"/>
              </a:solidFill>
              <a:effectLst/>
              <a:latin typeface="+mn-lt"/>
              <a:ea typeface="+mn-ea"/>
              <a:cs typeface="+mn-cs"/>
            </a:rPr>
            <a:t>８６１</a:t>
          </a:r>
          <a:r>
            <a:rPr kumimoji="1" lang="ja-JP" altLang="ja-JP" sz="1100">
              <a:solidFill>
                <a:schemeClr val="dk1"/>
              </a:solidFill>
              <a:effectLst/>
              <a:latin typeface="+mn-lt"/>
              <a:ea typeface="+mn-ea"/>
              <a:cs typeface="+mn-cs"/>
            </a:rPr>
            <a:t>百万円を取り崩したことによる減少。</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・電源立地地域振興基金：企業立地助成金</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の財源として１００百万円を取り崩したことによる減少。</a:t>
          </a:r>
          <a:endParaRPr lang="ja-JP" altLang="ja-JP" sz="1400">
            <a:effectLst/>
          </a:endParaRPr>
        </a:p>
        <a:p>
          <a:r>
            <a:rPr kumimoji="1" lang="ja-JP" altLang="ja-JP" sz="1100">
              <a:solidFill>
                <a:schemeClr val="dk1"/>
              </a:solidFill>
              <a:effectLst/>
              <a:latin typeface="+mn-lt"/>
              <a:ea typeface="+mn-ea"/>
              <a:cs typeface="+mn-cs"/>
            </a:rPr>
            <a:t>　・保健・医療・福祉総合施設医療設備等整備基金：</a:t>
          </a:r>
          <a:r>
            <a:rPr kumimoji="1" lang="ja-JP" altLang="en-US" sz="1100">
              <a:solidFill>
                <a:schemeClr val="dk1"/>
              </a:solidFill>
              <a:effectLst/>
              <a:latin typeface="+mn-lt"/>
              <a:ea typeface="+mn-ea"/>
              <a:cs typeface="+mn-cs"/>
            </a:rPr>
            <a:t>診療所の医療機器等の更新</a:t>
          </a:r>
          <a:r>
            <a:rPr kumimoji="1" lang="ja-JP" altLang="ja-JP" sz="1100">
              <a:solidFill>
                <a:schemeClr val="dk1"/>
              </a:solidFill>
              <a:effectLst/>
              <a:latin typeface="+mn-lt"/>
              <a:ea typeface="+mn-ea"/>
              <a:cs typeface="+mn-cs"/>
            </a:rPr>
            <a:t>に</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百万円を取り崩したことによる減少。</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・公共用施設維持補修基金：令和元年度に策定した公共施設個別施設計画に基づき、各老朽化施設の改修や長寿命化を予定しているため、今後経年に亘り取り崩す見込み。</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決算剰余などにより、</a:t>
          </a:r>
          <a:r>
            <a:rPr kumimoji="1" lang="ja-JP" altLang="en-US" sz="1100">
              <a:solidFill>
                <a:schemeClr val="dk1"/>
              </a:solidFill>
              <a:effectLst/>
              <a:latin typeface="+mn-lt"/>
              <a:ea typeface="+mn-ea"/>
              <a:cs typeface="+mn-cs"/>
            </a:rPr>
            <a:t>７００</a:t>
          </a:r>
          <a:r>
            <a:rPr kumimoji="1" lang="ja-JP" altLang="ja-JP" sz="1100">
              <a:solidFill>
                <a:schemeClr val="dk1"/>
              </a:solidFill>
              <a:effectLst/>
              <a:latin typeface="+mn-lt"/>
              <a:ea typeface="+mn-ea"/>
              <a:cs typeface="+mn-cs"/>
            </a:rPr>
            <a:t>百万円積み立てたことによる増加。</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公共施設等の大規模修繕等が見込まれるため、必要に応じて取り崩しを検討していくこととしている。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地方債の元利償還金に充当する財源手当てとして１</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０百万円取り崩したことによる減少。</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平成２１年度に地方債償還金のピークを過ぎているが、必要に応じ取り崩しを行っていく。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福井県おおい町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7,681
7,581
212.19
13,060,480
12,641,096
284,470
5,395,007
931,112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原子力発電所にかかる大規模償却資産税等により類似団体平均を上回る税収があるため、前年度と比較して増の</a:t>
          </a:r>
          <a:r>
            <a:rPr kumimoji="1" lang="en-US" altLang="ja-JP" sz="1100">
              <a:solidFill>
                <a:schemeClr val="dk1"/>
              </a:solidFill>
              <a:effectLst/>
              <a:latin typeface="+mn-lt"/>
              <a:ea typeface="+mn-ea"/>
              <a:cs typeface="+mn-cs"/>
            </a:rPr>
            <a:t>1.09</a:t>
          </a:r>
          <a:r>
            <a:rPr kumimoji="1" lang="ja-JP" altLang="ja-JP" sz="1100">
              <a:solidFill>
                <a:schemeClr val="dk1"/>
              </a:solidFill>
              <a:effectLst/>
              <a:latin typeface="+mn-lt"/>
              <a:ea typeface="+mn-ea"/>
              <a:cs typeface="+mn-cs"/>
            </a:rPr>
            <a:t>となっている</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財政の硬直化を招かないよう歳出面において引き続き行政の効率化に取り組み、財政基盤の強化を図っていく。</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72672</xdr:rowOff>
    </xdr:from>
    <xdr:to>
      <xdr:col>23</xdr:col>
      <xdr:colOff>133350</xdr:colOff>
      <xdr:row>44</xdr:row>
      <xdr:rowOff>31045</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073422"/>
          <a:ext cx="0" cy="15014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3122</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4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31045</xdr:rowOff>
    </xdr:from>
    <xdr:to>
      <xdr:col>24</xdr:col>
      <xdr:colOff>12700</xdr:colOff>
      <xdr:row>44</xdr:row>
      <xdr:rowOff>31045</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574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159049</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1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72672</xdr:rowOff>
    </xdr:from>
    <xdr:to>
      <xdr:col>24</xdr:col>
      <xdr:colOff>12700</xdr:colOff>
      <xdr:row>35</xdr:row>
      <xdr:rowOff>72672</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073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36</xdr:row>
      <xdr:rowOff>155928</xdr:rowOff>
    </xdr:from>
    <xdr:to>
      <xdr:col>23</xdr:col>
      <xdr:colOff>133350</xdr:colOff>
      <xdr:row>37</xdr:row>
      <xdr:rowOff>78317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flipV="1">
          <a:off x="4114800" y="6328128"/>
          <a:ext cx="8382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13705</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14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37</xdr:row>
      <xdr:rowOff>78317</xdr:rowOff>
    </xdr:from>
    <xdr:to>
      <xdr:col>19</xdr:col>
      <xdr:colOff>133350</xdr:colOff>
      <xdr:row>38</xdr:row>
      <xdr:rowOff>705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flipV="1">
          <a:off x="3225800" y="6421967"/>
          <a:ext cx="889000" cy="93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41628</xdr:rowOff>
    </xdr:from>
    <xdr:to>
      <xdr:col>19</xdr:col>
      <xdr:colOff>184150</xdr:colOff>
      <xdr:row>42</xdr:row>
      <xdr:rowOff>143228</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128005</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328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37</xdr:row>
      <xdr:rowOff>118533</xdr:rowOff>
    </xdr:from>
    <xdr:to>
      <xdr:col>15</xdr:col>
      <xdr:colOff>82550</xdr:colOff>
      <xdr:row>38</xdr:row>
      <xdr:rowOff>705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6462183"/>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114599</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37</xdr:row>
      <xdr:rowOff>105128</xdr:rowOff>
    </xdr:from>
    <xdr:to>
      <xdr:col>11</xdr:col>
      <xdr:colOff>31750</xdr:colOff>
      <xdr:row>37</xdr:row>
      <xdr:rowOff>118533</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6448778"/>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28222</xdr:rowOff>
    </xdr:from>
    <xdr:to>
      <xdr:col>11</xdr:col>
      <xdr:colOff>82550</xdr:colOff>
      <xdr:row>42</xdr:row>
      <xdr:rowOff>129822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114599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159455</xdr:rowOff>
    </xdr:from>
    <xdr:to>
      <xdr:col>7</xdr:col>
      <xdr:colOff>31750</xdr:colOff>
      <xdr:row>42</xdr:row>
      <xdr:rowOff>89605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74382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27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36</xdr:row>
      <xdr:rowOff>105128</xdr:rowOff>
    </xdr:from>
    <xdr:to>
      <xdr:col>23</xdr:col>
      <xdr:colOff>184150</xdr:colOff>
      <xdr:row>37</xdr:row>
      <xdr:rowOff>35278</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627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35</xdr:row>
      <xdr:rowOff>121655</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612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37</xdr:row>
      <xdr:rowOff>27517</xdr:rowOff>
    </xdr:from>
    <xdr:to>
      <xdr:col>19</xdr:col>
      <xdr:colOff>184150</xdr:colOff>
      <xdr:row>37</xdr:row>
      <xdr:rowOff>129117</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637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35</xdr:row>
      <xdr:rowOff>139294</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61400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37</xdr:row>
      <xdr:rowOff>121355</xdr:rowOff>
    </xdr:from>
    <xdr:to>
      <xdr:col>15</xdr:col>
      <xdr:colOff>133350</xdr:colOff>
      <xdr:row>38</xdr:row>
      <xdr:rowOff>51505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646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36</xdr:row>
      <xdr:rowOff>61682</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6233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37</xdr:row>
      <xdr:rowOff>67733</xdr:rowOff>
    </xdr:from>
    <xdr:to>
      <xdr:col>11</xdr:col>
      <xdr:colOff>82550</xdr:colOff>
      <xdr:row>37</xdr:row>
      <xdr:rowOff>169334</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641138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8060</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6180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37</xdr:row>
      <xdr:rowOff>54328</xdr:rowOff>
    </xdr:from>
    <xdr:to>
      <xdr:col>7</xdr:col>
      <xdr:colOff>31750</xdr:colOff>
      <xdr:row>37</xdr:row>
      <xdr:rowOff>155928</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6397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35</xdr:row>
      <xdr:rowOff>166105</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6166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令和５年度</a:t>
          </a:r>
          <a:r>
            <a:rPr kumimoji="1" lang="ja-JP" altLang="en-US" sz="1100">
              <a:solidFill>
                <a:schemeClr val="dk1"/>
              </a:solidFill>
              <a:effectLst/>
              <a:latin typeface="+mn-lt"/>
              <a:ea typeface="+mn-ea"/>
              <a:cs typeface="+mn-cs"/>
            </a:rPr>
            <a:t>から</a:t>
          </a:r>
          <a:r>
            <a:rPr kumimoji="1" lang="ja-JP" altLang="ja-JP" sz="1100">
              <a:solidFill>
                <a:schemeClr val="dk1"/>
              </a:solidFill>
              <a:effectLst/>
              <a:latin typeface="+mn-lt"/>
              <a:ea typeface="+mn-ea"/>
              <a:cs typeface="+mn-cs"/>
            </a:rPr>
            <a:t>原子力発電所にかかる課税施設の建設による町税の大幅な増により、</a:t>
          </a:r>
          <a:r>
            <a:rPr kumimoji="1" lang="ja-JP" altLang="en-US" sz="1100">
              <a:solidFill>
                <a:schemeClr val="dk1"/>
              </a:solidFill>
              <a:effectLst/>
              <a:latin typeface="+mn-lt"/>
              <a:ea typeface="+mn-ea"/>
              <a:cs typeface="+mn-cs"/>
            </a:rPr>
            <a:t>経常収支比率は大きく改善した</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今後は、課税資産の償却に伴う税収の逓減が見込まれ、経常収支比率も増となることを見込んでいる。また、歳出面において、施設の維持管理経費は増加していくことが予想されることから、優先度の低い事務事業については計画的に廃止・縮小するなどの見直しを進め、経常経費の縮減に努めていく。</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165608</xdr:rowOff>
    </xdr:from>
    <xdr:to>
      <xdr:col>23</xdr:col>
      <xdr:colOff>133350</xdr:colOff>
      <xdr:row>67</xdr:row>
      <xdr:rowOff>17272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109708"/>
          <a:ext cx="0" cy="13947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160799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476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17272</xdr:rowOff>
    </xdr:from>
    <xdr:to>
      <xdr:col>24</xdr:col>
      <xdr:colOff>12700</xdr:colOff>
      <xdr:row>67</xdr:row>
      <xdr:rowOff>17272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504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80535</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85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165608</xdr:rowOff>
    </xdr:from>
    <xdr:to>
      <xdr:col>24</xdr:col>
      <xdr:colOff>12700</xdr:colOff>
      <xdr:row>58</xdr:row>
      <xdr:rowOff>165608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10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114808</xdr:rowOff>
    </xdr:from>
    <xdr:to>
      <xdr:col>23</xdr:col>
      <xdr:colOff>133350</xdr:colOff>
      <xdr:row>60</xdr:row>
      <xdr:rowOff>6096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114800" y="10230358"/>
          <a:ext cx="8382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54881</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856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82804</xdr:rowOff>
    </xdr:from>
    <xdr:to>
      <xdr:col>23</xdr:col>
      <xdr:colOff>184150</xdr:colOff>
      <xdr:row>64</xdr:row>
      <xdr:rowOff>12954</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6096</xdr:rowOff>
    </xdr:from>
    <xdr:to>
      <xdr:col>19</xdr:col>
      <xdr:colOff>133350</xdr:colOff>
      <xdr:row>65</xdr:row>
      <xdr:rowOff>123698</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3225800" y="10293096"/>
          <a:ext cx="889000" cy="974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77978</xdr:rowOff>
    </xdr:from>
    <xdr:to>
      <xdr:col>19</xdr:col>
      <xdr:colOff>184150</xdr:colOff>
      <xdr:row>64</xdr:row>
      <xdr:rowOff>8128</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7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164355</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965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164846</xdr:rowOff>
    </xdr:from>
    <xdr:to>
      <xdr:col>15</xdr:col>
      <xdr:colOff>82550</xdr:colOff>
      <xdr:row>65</xdr:row>
      <xdr:rowOff>123698</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1137646"/>
          <a:ext cx="88900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34544</xdr:rowOff>
    </xdr:from>
    <xdr:to>
      <xdr:col>15</xdr:col>
      <xdr:colOff>133350</xdr:colOff>
      <xdr:row>63</xdr:row>
      <xdr:rowOff>136144</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146321</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60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164846</xdr:rowOff>
    </xdr:from>
    <xdr:to>
      <xdr:col>11</xdr:col>
      <xdr:colOff>31750</xdr:colOff>
      <xdr:row>65</xdr:row>
      <xdr:rowOff>3048</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113764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46736</xdr:rowOff>
    </xdr:from>
    <xdr:to>
      <xdr:col>11</xdr:col>
      <xdr:colOff>82550</xdr:colOff>
      <xdr:row>62</xdr:row>
      <xdr:rowOff>148336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158513</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44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22352</xdr:rowOff>
    </xdr:from>
    <xdr:to>
      <xdr:col>7</xdr:col>
      <xdr:colOff>31750</xdr:colOff>
      <xdr:row>64</xdr:row>
      <xdr:rowOff>123952</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99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134129</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764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64008</xdr:rowOff>
    </xdr:from>
    <xdr:to>
      <xdr:col>23</xdr:col>
      <xdr:colOff>184150</xdr:colOff>
      <xdr:row>59</xdr:row>
      <xdr:rowOff>165608</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179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156735</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100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126746</xdr:rowOff>
    </xdr:from>
    <xdr:to>
      <xdr:col>19</xdr:col>
      <xdr:colOff>184150</xdr:colOff>
      <xdr:row>60</xdr:row>
      <xdr:rowOff>56896</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24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67073</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00111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72898</xdr:rowOff>
    </xdr:from>
    <xdr:to>
      <xdr:col>15</xdr:col>
      <xdr:colOff>133350</xdr:colOff>
      <xdr:row>66</xdr:row>
      <xdr:rowOff>3048</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121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159275</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130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114046</xdr:rowOff>
    </xdr:from>
    <xdr:to>
      <xdr:col>11</xdr:col>
      <xdr:colOff>82550</xdr:colOff>
      <xdr:row>65</xdr:row>
      <xdr:rowOff>44196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1086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28973</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1173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123698</xdr:rowOff>
    </xdr:from>
    <xdr:to>
      <xdr:col>7</xdr:col>
      <xdr:colOff>31750</xdr:colOff>
      <xdr:row>65</xdr:row>
      <xdr:rowOff>53848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1096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38625</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1182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[590,342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類似団体平均に比べ著しく高い数値の主な要因は物件費で、指定管理業務委託料等の施設管理経費が大きな比率を占めて</a:t>
          </a:r>
          <a:r>
            <a:rPr kumimoji="1" lang="ja-JP" altLang="ja-JP" sz="1100" b="0">
              <a:solidFill>
                <a:sysClr val="windowText" lastClr="000000"/>
              </a:solidFill>
              <a:effectLst/>
              <a:latin typeface="+mn-lt"/>
              <a:ea typeface="+mn-ea"/>
              <a:cs typeface="+mn-cs"/>
            </a:rPr>
            <a:t>いる。</a:t>
          </a:r>
          <a:endParaRPr lang="ja-JP" altLang="ja-JP" sz="1400" b="0">
            <a:solidFill>
              <a:sysClr val="windowText" lastClr="000000"/>
            </a:solidFill>
            <a:effectLst/>
          </a:endParaRPr>
        </a:p>
        <a:p>
          <a:r>
            <a:rPr kumimoji="1" lang="ja-JP" altLang="ja-JP" sz="1100" b="0">
              <a:solidFill>
                <a:sysClr val="windowText" lastClr="000000"/>
              </a:solidFill>
              <a:effectLst/>
              <a:latin typeface="+mn-lt"/>
              <a:ea typeface="+mn-ea"/>
              <a:cs typeface="+mn-cs"/>
            </a:rPr>
            <a:t>　物件費は、広域化に伴う施設の廃止などに</a:t>
          </a:r>
          <a:r>
            <a:rPr kumimoji="1" lang="ja-JP" altLang="en-US" sz="1100" b="0">
              <a:solidFill>
                <a:sysClr val="windowText" lastClr="000000"/>
              </a:solidFill>
              <a:effectLst/>
              <a:latin typeface="+mn-lt"/>
              <a:ea typeface="+mn-ea"/>
              <a:cs typeface="+mn-cs"/>
            </a:rPr>
            <a:t>よ</a:t>
          </a:r>
          <a:r>
            <a:rPr kumimoji="1" lang="ja-JP" altLang="en-US" sz="1100">
              <a:solidFill>
                <a:schemeClr val="dk1"/>
              </a:solidFill>
              <a:effectLst/>
              <a:latin typeface="+mn-lt"/>
              <a:ea typeface="+mn-ea"/>
              <a:cs typeface="+mn-cs"/>
            </a:rPr>
            <a:t>る減はあったもの、システムの標準化に係る経費による増が大きく影響し、物件費全体では</a:t>
          </a:r>
          <a:r>
            <a:rPr kumimoji="1" lang="en-US" altLang="ja-JP" sz="1100">
              <a:solidFill>
                <a:schemeClr val="dk1"/>
              </a:solidFill>
              <a:effectLst/>
              <a:latin typeface="+mn-lt"/>
              <a:ea typeface="+mn-ea"/>
              <a:cs typeface="+mn-cs"/>
            </a:rPr>
            <a:t>249,986</a:t>
          </a:r>
          <a:r>
            <a:rPr kumimoji="1" lang="ja-JP" altLang="en-US" sz="1100">
              <a:solidFill>
                <a:schemeClr val="dk1"/>
              </a:solidFill>
              <a:effectLst/>
              <a:latin typeface="+mn-lt"/>
              <a:ea typeface="+mn-ea"/>
              <a:cs typeface="+mn-cs"/>
            </a:rPr>
            <a:t>千円の増となり、類似団体</a:t>
          </a:r>
          <a:r>
            <a:rPr kumimoji="1" lang="ja-JP" altLang="ja-JP" sz="1100">
              <a:solidFill>
                <a:schemeClr val="dk1"/>
              </a:solidFill>
              <a:effectLst/>
              <a:latin typeface="+mn-lt"/>
              <a:ea typeface="+mn-ea"/>
              <a:cs typeface="+mn-cs"/>
            </a:rPr>
            <a:t>と比較し高い状況にある。</a:t>
          </a:r>
          <a:endParaRPr lang="ja-JP" altLang="ja-JP" sz="1400">
            <a:effectLst/>
          </a:endParaRPr>
        </a:p>
        <a:p>
          <a:r>
            <a:rPr kumimoji="1" lang="ja-JP" altLang="ja-JP" sz="1100">
              <a:solidFill>
                <a:schemeClr val="dk1"/>
              </a:solidFill>
              <a:effectLst/>
              <a:latin typeface="+mn-lt"/>
              <a:ea typeface="+mn-ea"/>
              <a:cs typeface="+mn-cs"/>
            </a:rPr>
            <a:t>　人件費は、人事院勧告に基づく期末手当の率改正などにより、前年度比</a:t>
          </a:r>
          <a:r>
            <a:rPr kumimoji="1" lang="en-US" altLang="ja-JP" sz="1100">
              <a:solidFill>
                <a:schemeClr val="dk1"/>
              </a:solidFill>
              <a:effectLst/>
              <a:latin typeface="+mn-lt"/>
              <a:ea typeface="+mn-ea"/>
              <a:cs typeface="+mn-cs"/>
            </a:rPr>
            <a:t>118,196</a:t>
          </a:r>
          <a:r>
            <a:rPr kumimoji="1" lang="ja-JP" altLang="ja-JP" sz="1100">
              <a:solidFill>
                <a:schemeClr val="dk1"/>
              </a:solidFill>
              <a:effectLst/>
              <a:latin typeface="+mn-lt"/>
              <a:ea typeface="+mn-ea"/>
              <a:cs typeface="+mn-cs"/>
            </a:rPr>
            <a:t>千円の増となった。</a:t>
          </a:r>
          <a:endParaRPr lang="ja-JP" altLang="ja-JP" sz="1400">
            <a:effectLst/>
          </a:endParaRPr>
        </a:p>
        <a:p>
          <a:r>
            <a:rPr kumimoji="1" lang="ja-JP" altLang="ja-JP" sz="1100">
              <a:solidFill>
                <a:schemeClr val="dk1"/>
              </a:solidFill>
              <a:effectLst/>
              <a:latin typeface="+mn-lt"/>
              <a:ea typeface="+mn-ea"/>
              <a:cs typeface="+mn-cs"/>
            </a:rPr>
            <a:t>　経常経費の削減と適正な定員管理により経費の抑制に努める。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74540</xdr:rowOff>
    </xdr:from>
    <xdr:to>
      <xdr:col>23</xdr:col>
      <xdr:colOff>133350</xdr:colOff>
      <xdr:row>88</xdr:row>
      <xdr:rowOff>151885</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3961990"/>
          <a:ext cx="0" cy="12774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123962</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211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2,814,723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151885</xdr:rowOff>
    </xdr:from>
    <xdr:to>
      <xdr:col>24</xdr:col>
      <xdr:colOff>12700</xdr:colOff>
      <xdr:row>88</xdr:row>
      <xdr:rowOff>151885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239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160917</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70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74540</xdr:rowOff>
    </xdr:from>
    <xdr:to>
      <xdr:col>24</xdr:col>
      <xdr:colOff>12700</xdr:colOff>
      <xdr:row>81</xdr:row>
      <xdr:rowOff>74540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3961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78194</xdr:rowOff>
    </xdr:from>
    <xdr:to>
      <xdr:col>23</xdr:col>
      <xdr:colOff>133350</xdr:colOff>
      <xdr:row>82</xdr:row>
      <xdr:rowOff>107099</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114800" y="14137094"/>
          <a:ext cx="838200" cy="28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133421</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38494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116894</xdr:rowOff>
    </xdr:from>
    <xdr:to>
      <xdr:col>23</xdr:col>
      <xdr:colOff>184150</xdr:colOff>
      <xdr:row>82</xdr:row>
      <xdr:rowOff>47044</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0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70647</xdr:rowOff>
    </xdr:from>
    <xdr:to>
      <xdr:col>19</xdr:col>
      <xdr:colOff>133350</xdr:colOff>
      <xdr:row>82</xdr:row>
      <xdr:rowOff>78194</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3225800" y="14129547"/>
          <a:ext cx="889000" cy="7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87945</xdr:rowOff>
    </xdr:from>
    <xdr:to>
      <xdr:col>19</xdr:col>
      <xdr:colOff>184150</xdr:colOff>
      <xdr:row>82</xdr:row>
      <xdr:rowOff>18095</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3975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28272</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37442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57748</xdr:rowOff>
    </xdr:from>
    <xdr:to>
      <xdr:col>15</xdr:col>
      <xdr:colOff>82550</xdr:colOff>
      <xdr:row>82</xdr:row>
      <xdr:rowOff>70647</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2336800" y="14116648"/>
          <a:ext cx="889000" cy="12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83702</xdr:rowOff>
    </xdr:from>
    <xdr:to>
      <xdr:col>15</xdr:col>
      <xdr:colOff>133350</xdr:colOff>
      <xdr:row>82</xdr:row>
      <xdr:rowOff>13852</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3971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24029</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3740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57748</xdr:rowOff>
    </xdr:from>
    <xdr:to>
      <xdr:col>11</xdr:col>
      <xdr:colOff>31750</xdr:colOff>
      <xdr:row>82</xdr:row>
      <xdr:rowOff>65291</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1447800" y="14116648"/>
          <a:ext cx="889000" cy="7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75454</xdr:rowOff>
    </xdr:from>
    <xdr:to>
      <xdr:col>11</xdr:col>
      <xdr:colOff>82550</xdr:colOff>
      <xdr:row>82</xdr:row>
      <xdr:rowOff>5604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3962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15781</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3731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70377</xdr:rowOff>
    </xdr:from>
    <xdr:to>
      <xdr:col>7</xdr:col>
      <xdr:colOff>31750</xdr:colOff>
      <xdr:row>82</xdr:row>
      <xdr:rowOff>527</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3957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10704</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3726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56299</xdr:rowOff>
    </xdr:from>
    <xdr:to>
      <xdr:col>23</xdr:col>
      <xdr:colOff>184150</xdr:colOff>
      <xdr:row>82</xdr:row>
      <xdr:rowOff>157899</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4115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28376</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4087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27394</xdr:rowOff>
    </xdr:from>
    <xdr:to>
      <xdr:col>19</xdr:col>
      <xdr:colOff>184150</xdr:colOff>
      <xdr:row>82</xdr:row>
      <xdr:rowOff>128994</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4086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113771</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41726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19847</xdr:rowOff>
    </xdr:from>
    <xdr:to>
      <xdr:col>15</xdr:col>
      <xdr:colOff>133350</xdr:colOff>
      <xdr:row>82</xdr:row>
      <xdr:rowOff>121447</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4078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106224</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4165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6948</xdr:rowOff>
    </xdr:from>
    <xdr:to>
      <xdr:col>11</xdr:col>
      <xdr:colOff>82550</xdr:colOff>
      <xdr:row>82</xdr:row>
      <xdr:rowOff>108548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406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93325</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4152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14491</xdr:rowOff>
    </xdr:from>
    <xdr:to>
      <xdr:col>7</xdr:col>
      <xdr:colOff>31750</xdr:colOff>
      <xdr:row>82</xdr:row>
      <xdr:rowOff>116091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4073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100868</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4159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類似団体平均を</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ポイント下回り、全国町村平均に</a:t>
          </a:r>
          <a:r>
            <a:rPr kumimoji="1" lang="ja-JP" altLang="ja-JP" sz="1100" b="0">
              <a:solidFill>
                <a:sysClr val="windowText" lastClr="000000"/>
              </a:solidFill>
              <a:effectLst/>
              <a:latin typeface="+mn-lt"/>
              <a:ea typeface="+mn-ea"/>
              <a:cs typeface="+mn-cs"/>
            </a:rPr>
            <a:t>おいては</a:t>
          </a:r>
          <a:r>
            <a:rPr kumimoji="1" lang="en-US" altLang="ja-JP" sz="1100" b="0">
              <a:solidFill>
                <a:sysClr val="windowText" lastClr="000000"/>
              </a:solidFill>
              <a:effectLst/>
              <a:latin typeface="+mn-lt"/>
              <a:ea typeface="+mn-ea"/>
              <a:cs typeface="+mn-cs"/>
            </a:rPr>
            <a:t>3.9</a:t>
          </a:r>
          <a:r>
            <a:rPr kumimoji="1" lang="ja-JP" altLang="ja-JP" sz="1100" b="0">
              <a:solidFill>
                <a:sysClr val="windowText" lastClr="000000"/>
              </a:solidFill>
              <a:effectLst/>
              <a:latin typeface="+mn-lt"/>
              <a:ea typeface="+mn-ea"/>
              <a:cs typeface="+mn-cs"/>
            </a:rPr>
            <a:t>ポイント</a:t>
          </a:r>
          <a:r>
            <a:rPr kumimoji="1" lang="ja-JP" altLang="ja-JP" sz="1100">
              <a:solidFill>
                <a:schemeClr val="dk1"/>
              </a:solidFill>
              <a:effectLst/>
              <a:latin typeface="+mn-lt"/>
              <a:ea typeface="+mn-ea"/>
              <a:cs typeface="+mn-cs"/>
            </a:rPr>
            <a:t>下回っている。</a:t>
          </a:r>
          <a:endParaRPr lang="ja-JP" altLang="ja-JP" sz="1400">
            <a:effectLst/>
          </a:endParaRPr>
        </a:p>
        <a:p>
          <a:r>
            <a:rPr kumimoji="1" lang="ja-JP" altLang="ja-JP" sz="1100">
              <a:solidFill>
                <a:schemeClr val="dk1"/>
              </a:solidFill>
              <a:effectLst/>
              <a:latin typeface="+mn-lt"/>
              <a:ea typeface="+mn-ea"/>
              <a:cs typeface="+mn-cs"/>
            </a:rPr>
            <a:t>　国家公務員の給与に準拠して、今後も給与の適正化に努めていく。</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142118</xdr:rowOff>
    </xdr:from>
    <xdr:to>
      <xdr:col>81</xdr:col>
      <xdr:colOff>44450</xdr:colOff>
      <xdr:row>89</xdr:row>
      <xdr:rowOff>150284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858118"/>
          <a:ext cx="0" cy="15512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122361</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381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150284</xdr:rowOff>
    </xdr:from>
    <xdr:to>
      <xdr:col>81</xdr:col>
      <xdr:colOff>133350</xdr:colOff>
      <xdr:row>89</xdr:row>
      <xdr:rowOff>150284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09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57045</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601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142118</xdr:rowOff>
    </xdr:from>
    <xdr:to>
      <xdr:col>81</xdr:col>
      <xdr:colOff>133350</xdr:colOff>
      <xdr:row>80</xdr:row>
      <xdr:rowOff>142118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858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87388</xdr:rowOff>
    </xdr:from>
    <xdr:to>
      <xdr:col>81</xdr:col>
      <xdr:colOff>44450</xdr:colOff>
      <xdr:row>83</xdr:row>
      <xdr:rowOff>144841</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179800" y="14317738"/>
          <a:ext cx="8382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67932</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6411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95855</xdr:rowOff>
    </xdr:from>
    <xdr:to>
      <xdr:col>81</xdr:col>
      <xdr:colOff>95250</xdr:colOff>
      <xdr:row>86</xdr:row>
      <xdr:rowOff>26005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87388</xdr:rowOff>
    </xdr:from>
    <xdr:to>
      <xdr:col>77</xdr:col>
      <xdr:colOff>44450</xdr:colOff>
      <xdr:row>84</xdr:row>
      <xdr:rowOff>7862</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5290800" y="14317738"/>
          <a:ext cx="8890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84364</xdr:rowOff>
    </xdr:from>
    <xdr:to>
      <xdr:col>77</xdr:col>
      <xdr:colOff>95250</xdr:colOff>
      <xdr:row>86</xdr:row>
      <xdr:rowOff>14514</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170741</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743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133350</xdr:rowOff>
    </xdr:from>
    <xdr:to>
      <xdr:col>72</xdr:col>
      <xdr:colOff>203200</xdr:colOff>
      <xdr:row>84</xdr:row>
      <xdr:rowOff>7862</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4401800" y="14363700"/>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95855</xdr:rowOff>
    </xdr:from>
    <xdr:to>
      <xdr:col>73</xdr:col>
      <xdr:colOff>44450</xdr:colOff>
      <xdr:row>86</xdr:row>
      <xdr:rowOff>26005</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10782</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755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133350</xdr:rowOff>
    </xdr:from>
    <xdr:to>
      <xdr:col>68</xdr:col>
      <xdr:colOff>152400</xdr:colOff>
      <xdr:row>83</xdr:row>
      <xdr:rowOff>156332</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3512800" y="14363700"/>
          <a:ext cx="889000" cy="2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95855</xdr:rowOff>
    </xdr:from>
    <xdr:to>
      <xdr:col>68</xdr:col>
      <xdr:colOff>203200</xdr:colOff>
      <xdr:row>86</xdr:row>
      <xdr:rowOff>26005</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10782</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755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61384</xdr:rowOff>
    </xdr:from>
    <xdr:to>
      <xdr:col>64</xdr:col>
      <xdr:colOff>152400</xdr:colOff>
      <xdr:row>85</xdr:row>
      <xdr:rowOff>162984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147761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94041</xdr:rowOff>
    </xdr:from>
    <xdr:to>
      <xdr:col>81</xdr:col>
      <xdr:colOff>95250</xdr:colOff>
      <xdr:row>84</xdr:row>
      <xdr:rowOff>24191</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324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110568</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169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36588</xdr:rowOff>
    </xdr:from>
    <xdr:to>
      <xdr:col>77</xdr:col>
      <xdr:colOff>95250</xdr:colOff>
      <xdr:row>83</xdr:row>
      <xdr:rowOff>138188</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26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148365</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0358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128512</xdr:rowOff>
    </xdr:from>
    <xdr:to>
      <xdr:col>73</xdr:col>
      <xdr:colOff>44450</xdr:colOff>
      <xdr:row>84</xdr:row>
      <xdr:rowOff>58662</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35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68839</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127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82550</xdr:rowOff>
    </xdr:from>
    <xdr:to>
      <xdr:col>68</xdr:col>
      <xdr:colOff>203200</xdr:colOff>
      <xdr:row>84</xdr:row>
      <xdr:rowOff>12700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22877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105532</xdr:rowOff>
    </xdr:from>
    <xdr:to>
      <xdr:col>64</xdr:col>
      <xdr:colOff>152400</xdr:colOff>
      <xdr:row>84</xdr:row>
      <xdr:rowOff>35682</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335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45859</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104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原子力安全対策等、本町特有の行政需要により、類似団体平均を大きく上回っている。また、老朽化施設の長寿命化対応等、職員数の高止まりの状況はしばらく続くものと考えられる。</a:t>
          </a:r>
          <a:endParaRPr lang="ja-JP" altLang="ja-JP" sz="1400">
            <a:effectLst/>
          </a:endParaRPr>
        </a:p>
        <a:p>
          <a:r>
            <a:rPr kumimoji="1" lang="ja-JP" altLang="ja-JP" sz="1100">
              <a:solidFill>
                <a:schemeClr val="dk1"/>
              </a:solidFill>
              <a:effectLst/>
              <a:latin typeface="+mn-lt"/>
              <a:ea typeface="+mn-ea"/>
              <a:cs typeface="+mn-cs"/>
            </a:rPr>
            <a:t>　今後とも職員数の適正化に取り組むとともに業務の合理化・効率化、事務の執行体制の見直し等を一体として進めていき、より適正な定員管理に努める。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131699</xdr:rowOff>
    </xdr:from>
    <xdr:to>
      <xdr:col>81</xdr:col>
      <xdr:colOff>44450</xdr:colOff>
      <xdr:row>66</xdr:row>
      <xdr:rowOff>166201</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247249"/>
          <a:ext cx="0" cy="12346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138278</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453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166201</xdr:rowOff>
    </xdr:from>
    <xdr:to>
      <xdr:col>81</xdr:col>
      <xdr:colOff>133350</xdr:colOff>
      <xdr:row>66</xdr:row>
      <xdr:rowOff>166201</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481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46626</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990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131699</xdr:rowOff>
    </xdr:from>
    <xdr:to>
      <xdr:col>81</xdr:col>
      <xdr:colOff>133350</xdr:colOff>
      <xdr:row>59</xdr:row>
      <xdr:rowOff>131699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247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65</xdr:row>
      <xdr:rowOff>56938</xdr:rowOff>
    </xdr:from>
    <xdr:to>
      <xdr:col>81</xdr:col>
      <xdr:colOff>44450</xdr:colOff>
      <xdr:row>65</xdr:row>
      <xdr:rowOff>61764</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6179800" y="11201188"/>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91415</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5498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74888</xdr:rowOff>
    </xdr:from>
    <xdr:to>
      <xdr:col>81</xdr:col>
      <xdr:colOff>95250</xdr:colOff>
      <xdr:row>63</xdr:row>
      <xdr:rowOff>5038</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704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65</xdr:row>
      <xdr:rowOff>635</xdr:rowOff>
    </xdr:from>
    <xdr:to>
      <xdr:col>77</xdr:col>
      <xdr:colOff>44450</xdr:colOff>
      <xdr:row>65</xdr:row>
      <xdr:rowOff>61764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1144885"/>
          <a:ext cx="889000" cy="61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48344</xdr:rowOff>
    </xdr:from>
    <xdr:to>
      <xdr:col>77</xdr:col>
      <xdr:colOff>95250</xdr:colOff>
      <xdr:row>62</xdr:row>
      <xdr:rowOff>149944</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6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160121</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447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104521</xdr:rowOff>
    </xdr:from>
    <xdr:to>
      <xdr:col>72</xdr:col>
      <xdr:colOff>203200</xdr:colOff>
      <xdr:row>65</xdr:row>
      <xdr:rowOff>635</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1077321"/>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21802</xdr:rowOff>
    </xdr:from>
    <xdr:to>
      <xdr:col>73</xdr:col>
      <xdr:colOff>44450</xdr:colOff>
      <xdr:row>62</xdr:row>
      <xdr:rowOff>123402</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65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133579</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420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91652</xdr:rowOff>
    </xdr:from>
    <xdr:to>
      <xdr:col>68</xdr:col>
      <xdr:colOff>152400</xdr:colOff>
      <xdr:row>64</xdr:row>
      <xdr:rowOff>104521</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1064452"/>
          <a:ext cx="889000" cy="1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18584</xdr:rowOff>
    </xdr:from>
    <xdr:to>
      <xdr:col>68</xdr:col>
      <xdr:colOff>203200</xdr:colOff>
      <xdr:row>62</xdr:row>
      <xdr:rowOff>120184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64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130361</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41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14563</xdr:rowOff>
    </xdr:from>
    <xdr:to>
      <xdr:col>64</xdr:col>
      <xdr:colOff>152400</xdr:colOff>
      <xdr:row>62</xdr:row>
      <xdr:rowOff>116163</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126340</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413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6138</xdr:rowOff>
    </xdr:from>
    <xdr:to>
      <xdr:col>81</xdr:col>
      <xdr:colOff>95250</xdr:colOff>
      <xdr:row>65</xdr:row>
      <xdr:rowOff>107738</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1150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149665</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1122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65</xdr:row>
      <xdr:rowOff>10964</xdr:rowOff>
    </xdr:from>
    <xdr:to>
      <xdr:col>77</xdr:col>
      <xdr:colOff>95250</xdr:colOff>
      <xdr:row>65</xdr:row>
      <xdr:rowOff>112564</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1155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97341</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1241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121285</xdr:rowOff>
    </xdr:from>
    <xdr:to>
      <xdr:col>73</xdr:col>
      <xdr:colOff>44450</xdr:colOff>
      <xdr:row>65</xdr:row>
      <xdr:rowOff>51435</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109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36212</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118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53721</xdr:rowOff>
    </xdr:from>
    <xdr:to>
      <xdr:col>68</xdr:col>
      <xdr:colOff>203200</xdr:colOff>
      <xdr:row>64</xdr:row>
      <xdr:rowOff>155321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1026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140098</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1112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40852</xdr:rowOff>
    </xdr:from>
    <xdr:to>
      <xdr:col>64</xdr:col>
      <xdr:colOff>152400</xdr:colOff>
      <xdr:row>64</xdr:row>
      <xdr:rowOff>142452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101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127229</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1100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起債の償還時期のピークを過ぎ、前年度と同数の</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％であった。類似団体平均と比較しても低い数値となっており、今後とも起債に依存することなく、極力新規発行の抑制に努め、やむを得ない発行においても有利な起債のみに絞ることとする。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69596</xdr:rowOff>
    </xdr:from>
    <xdr:to>
      <xdr:col>81</xdr:col>
      <xdr:colOff>44450</xdr:colOff>
      <xdr:row>45</xdr:row>
      <xdr:rowOff>109474</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7018000" y="6241796"/>
          <a:ext cx="0" cy="1582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81551</xdr:rowOff>
    </xdr:from>
    <xdr:ext cx="762000" cy="259045"/>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7106900" y="779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109474</xdr:rowOff>
    </xdr:from>
    <xdr:to>
      <xdr:col>81</xdr:col>
      <xdr:colOff>133350</xdr:colOff>
      <xdr:row>45</xdr:row>
      <xdr:rowOff>109474</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7824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155973</xdr:rowOff>
    </xdr:from>
    <xdr:ext cx="762000" cy="25904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71069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69596</xdr:rowOff>
    </xdr:from>
    <xdr:to>
      <xdr:col>81</xdr:col>
      <xdr:colOff>133350</xdr:colOff>
      <xdr:row>36</xdr:row>
      <xdr:rowOff>69596</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624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13970</xdr:rowOff>
    </xdr:from>
    <xdr:to>
      <xdr:col>81</xdr:col>
      <xdr:colOff>44450</xdr:colOff>
      <xdr:row>37</xdr:row>
      <xdr:rowOff>42926</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179800" y="6357620"/>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125493</xdr:rowOff>
    </xdr:from>
    <xdr:ext cx="762000" cy="25904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7106900" y="6983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153416</xdr:rowOff>
    </xdr:from>
    <xdr:to>
      <xdr:col>81</xdr:col>
      <xdr:colOff>95250</xdr:colOff>
      <xdr:row>41</xdr:row>
      <xdr:rowOff>83566</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9672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13970</xdr:rowOff>
    </xdr:from>
    <xdr:to>
      <xdr:col>77</xdr:col>
      <xdr:colOff>44450</xdr:colOff>
      <xdr:row>37</xdr:row>
      <xdr:rowOff>13970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5290800" y="63576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143764</xdr:rowOff>
    </xdr:from>
    <xdr:to>
      <xdr:col>77</xdr:col>
      <xdr:colOff>95250</xdr:colOff>
      <xdr:row>41</xdr:row>
      <xdr:rowOff>73914</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1290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58691</xdr:rowOff>
    </xdr:from>
    <xdr:ext cx="7366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5798800" y="7088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13970</xdr:rowOff>
    </xdr:from>
    <xdr:to>
      <xdr:col>72</xdr:col>
      <xdr:colOff>203200</xdr:colOff>
      <xdr:row>37</xdr:row>
      <xdr:rowOff>13970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4401800" y="63576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134112</xdr:rowOff>
    </xdr:from>
    <xdr:to>
      <xdr:col>73</xdr:col>
      <xdr:colOff>44450</xdr:colOff>
      <xdr:row>41</xdr:row>
      <xdr:rowOff>64262</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240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49039</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909800" y="7078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13970</xdr:rowOff>
    </xdr:from>
    <xdr:to>
      <xdr:col>68</xdr:col>
      <xdr:colOff>152400</xdr:colOff>
      <xdr:row>37</xdr:row>
      <xdr:rowOff>23622</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3512800" y="635762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153416</xdr:rowOff>
    </xdr:from>
    <xdr:to>
      <xdr:col>68</xdr:col>
      <xdr:colOff>203200</xdr:colOff>
      <xdr:row>41</xdr:row>
      <xdr:rowOff>83566</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4351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68343</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020800" y="7097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30226</xdr:rowOff>
    </xdr:from>
    <xdr:to>
      <xdr:col>64</xdr:col>
      <xdr:colOff>152400</xdr:colOff>
      <xdr:row>41</xdr:row>
      <xdr:rowOff>131826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462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116603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131800" y="714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163576</xdr:rowOff>
    </xdr:from>
    <xdr:to>
      <xdr:col>81</xdr:col>
      <xdr:colOff>95250</xdr:colOff>
      <xdr:row>37</xdr:row>
      <xdr:rowOff>93726</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967200" y="6335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8653</xdr:rowOff>
    </xdr:from>
    <xdr:ext cx="762000" cy="25904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7106900" y="6180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134620</xdr:rowOff>
    </xdr:from>
    <xdr:to>
      <xdr:col>77</xdr:col>
      <xdr:colOff>95250</xdr:colOff>
      <xdr:row>37</xdr:row>
      <xdr:rowOff>64770</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129000" y="630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74947</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798800" y="6075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134620</xdr:rowOff>
    </xdr:from>
    <xdr:to>
      <xdr:col>73</xdr:col>
      <xdr:colOff>44450</xdr:colOff>
      <xdr:row>37</xdr:row>
      <xdr:rowOff>64770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240000" y="630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74947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909800" y="607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134620</xdr:rowOff>
    </xdr:from>
    <xdr:to>
      <xdr:col>68</xdr:col>
      <xdr:colOff>203200</xdr:colOff>
      <xdr:row>37</xdr:row>
      <xdr:rowOff>64770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351000" y="630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74947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607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144272</xdr:rowOff>
    </xdr:from>
    <xdr:to>
      <xdr:col>64</xdr:col>
      <xdr:colOff>152400</xdr:colOff>
      <xdr:row>37</xdr:row>
      <xdr:rowOff>74422</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462000" y="631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84599</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6085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将来負担比率は算定されず、良好な状態となっている。今後とも後年度負担を十分に考慮し、地方債の新規発行については極力抑制し、やむを得ない場合においても交付税措置等の有利なもののみとし、財政の健全化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106363</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70667"/>
          <a:ext cx="0" cy="16790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78440</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4021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106363</xdr:rowOff>
    </xdr:from>
    <xdr:to>
      <xdr:col>81</xdr:col>
      <xdr:colOff>133350</xdr:colOff>
      <xdr:row>23</xdr:row>
      <xdr:rowOff>106363</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4049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8" name="将来負担の状況平均値テキスト">
          <a:extLst>
            <a:ext uri="{FF2B5EF4-FFF2-40B4-BE49-F238E27FC236}">
              <a16:creationId xmlns:a16="http://schemas.microsoft.com/office/drawing/2014/main" id="{00000000-0008-0000-0300-0000B6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159385</xdr:rowOff>
    </xdr:from>
    <xdr:to>
      <xdr:col>64</xdr:col>
      <xdr:colOff>152400</xdr:colOff>
      <xdr:row>14</xdr:row>
      <xdr:rowOff>89535</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3462000" y="238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99712</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131800" y="2157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福井県おおい町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7,681
7,581
212.19
13,060,480
12,641,096
284,470
5,395,007
931,112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人件費に係るものについて、</a:t>
          </a:r>
          <a:r>
            <a:rPr kumimoji="1" lang="ja-JP" altLang="en-US" sz="1100" b="1">
              <a:solidFill>
                <a:srgbClr val="FF0000"/>
              </a:solidFill>
              <a:effectLst/>
              <a:latin typeface="+mn-lt"/>
              <a:ea typeface="+mn-ea"/>
              <a:cs typeface="+mn-cs"/>
            </a:rPr>
            <a:t>給与改定や軽々年度任用職員の勤勉手当支給などにより</a:t>
          </a:r>
          <a:r>
            <a:rPr kumimoji="1" lang="ja-JP" altLang="ja-JP" sz="1100">
              <a:solidFill>
                <a:schemeClr val="dk1"/>
              </a:solidFill>
              <a:effectLst/>
              <a:latin typeface="+mn-lt"/>
              <a:ea typeface="+mn-ea"/>
              <a:cs typeface="+mn-cs"/>
            </a:rPr>
            <a:t>、前年度と比較して</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a:t>
          </a:r>
          <a:r>
            <a:rPr kumimoji="1" lang="ja-JP" altLang="en-US" sz="1100">
              <a:solidFill>
                <a:schemeClr val="dk1"/>
              </a:solidFill>
              <a:effectLst/>
              <a:latin typeface="+mn-lt"/>
              <a:ea typeface="+mn-ea"/>
              <a:cs typeface="+mn-cs"/>
            </a:rPr>
            <a:t>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また、</a:t>
          </a:r>
          <a:r>
            <a:rPr kumimoji="1" lang="ja-JP" altLang="ja-JP" sz="1100">
              <a:solidFill>
                <a:schemeClr val="dk1"/>
              </a:solidFill>
              <a:effectLst/>
              <a:latin typeface="+mn-lt"/>
              <a:ea typeface="+mn-ea"/>
              <a:cs typeface="+mn-cs"/>
            </a:rPr>
            <a:t>類似団体平均</a:t>
          </a:r>
          <a:r>
            <a:rPr kumimoji="1" lang="ja-JP" altLang="en-US" sz="1100">
              <a:solidFill>
                <a:schemeClr val="dk1"/>
              </a:solidFill>
              <a:effectLst/>
              <a:latin typeface="+mn-lt"/>
              <a:ea typeface="+mn-ea"/>
              <a:cs typeface="+mn-cs"/>
            </a:rPr>
            <a:t>と比較すると</a:t>
          </a:r>
          <a:r>
            <a:rPr kumimoji="1" lang="en-US" altLang="ja-JP" sz="1100">
              <a:solidFill>
                <a:schemeClr val="dk1"/>
              </a:solidFill>
              <a:effectLst/>
              <a:latin typeface="+mn-lt"/>
              <a:ea typeface="+mn-ea"/>
              <a:cs typeface="+mn-cs"/>
            </a:rPr>
            <a:t>4.6</a:t>
          </a:r>
          <a:r>
            <a:rPr kumimoji="1" lang="ja-JP" altLang="ja-JP" sz="1100">
              <a:solidFill>
                <a:schemeClr val="dk1"/>
              </a:solidFill>
              <a:effectLst/>
              <a:latin typeface="+mn-lt"/>
              <a:ea typeface="+mn-ea"/>
              <a:cs typeface="+mn-cs"/>
            </a:rPr>
            <a:t>ポイント下回る結果となった。</a:t>
          </a:r>
          <a:endParaRPr lang="ja-JP" altLang="ja-JP" sz="1400">
            <a:effectLst/>
          </a:endParaRPr>
        </a:p>
        <a:p>
          <a:r>
            <a:rPr kumimoji="1" lang="ja-JP" altLang="ja-JP" sz="1100">
              <a:solidFill>
                <a:schemeClr val="dk1"/>
              </a:solidFill>
              <a:effectLst/>
              <a:latin typeface="+mn-lt"/>
              <a:ea typeface="+mn-ea"/>
              <a:cs typeface="+mn-cs"/>
            </a:rPr>
            <a:t>　今後も、職員の適正な定員管理等により人件費の抑制に努めたい。</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24130</xdr:rowOff>
    </xdr:from>
    <xdr:to>
      <xdr:col>24</xdr:col>
      <xdr:colOff>25400</xdr:colOff>
      <xdr:row>40</xdr:row>
      <xdr:rowOff>154432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24880"/>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126509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154432</xdr:rowOff>
    </xdr:from>
    <xdr:to>
      <xdr:col>24</xdr:col>
      <xdr:colOff>114300</xdr:colOff>
      <xdr:row>40</xdr:row>
      <xdr:rowOff>154432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110507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68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24130</xdr:rowOff>
    </xdr:from>
    <xdr:to>
      <xdr:col>24</xdr:col>
      <xdr:colOff>114300</xdr:colOff>
      <xdr:row>35</xdr:row>
      <xdr:rowOff>24130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2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49276</xdr:rowOff>
    </xdr:from>
    <xdr:to>
      <xdr:col>24</xdr:col>
      <xdr:colOff>25400</xdr:colOff>
      <xdr:row>36</xdr:row>
      <xdr:rowOff>58420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22147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18559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62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46482</xdr:rowOff>
    </xdr:from>
    <xdr:to>
      <xdr:col>24</xdr:col>
      <xdr:colOff>76200</xdr:colOff>
      <xdr:row>37</xdr:row>
      <xdr:rowOff>148082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49276</xdr:rowOff>
    </xdr:from>
    <xdr:to>
      <xdr:col>19</xdr:col>
      <xdr:colOff>187325</xdr:colOff>
      <xdr:row>37</xdr:row>
      <xdr:rowOff>156718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221476"/>
          <a:ext cx="889000" cy="278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5334</xdr:rowOff>
    </xdr:from>
    <xdr:to>
      <xdr:col>20</xdr:col>
      <xdr:colOff>38100</xdr:colOff>
      <xdr:row>37</xdr:row>
      <xdr:rowOff>106934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91711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35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156718</xdr:rowOff>
    </xdr:from>
    <xdr:to>
      <xdr:col>15</xdr:col>
      <xdr:colOff>98425</xdr:colOff>
      <xdr:row>37</xdr:row>
      <xdr:rowOff>165862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50036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5334</xdr:rowOff>
    </xdr:from>
    <xdr:to>
      <xdr:col>15</xdr:col>
      <xdr:colOff>149225</xdr:colOff>
      <xdr:row>37</xdr:row>
      <xdr:rowOff>106934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117111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117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161290</xdr:rowOff>
    </xdr:from>
    <xdr:to>
      <xdr:col>11</xdr:col>
      <xdr:colOff>9525</xdr:colOff>
      <xdr:row>37</xdr:row>
      <xdr:rowOff>165862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50494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103395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101346</xdr:rowOff>
    </xdr:from>
    <xdr:to>
      <xdr:col>6</xdr:col>
      <xdr:colOff>171450</xdr:colOff>
      <xdr:row>38</xdr:row>
      <xdr:rowOff>31496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44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41673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21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xdr:rowOff>
    </xdr:from>
    <xdr:to>
      <xdr:col>24</xdr:col>
      <xdr:colOff>76200</xdr:colOff>
      <xdr:row>36</xdr:row>
      <xdr:rowOff>109220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24147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169926</xdr:rowOff>
    </xdr:from>
    <xdr:to>
      <xdr:col>20</xdr:col>
      <xdr:colOff>38100</xdr:colOff>
      <xdr:row>36</xdr:row>
      <xdr:rowOff>100076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110253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939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105918</xdr:rowOff>
    </xdr:from>
    <xdr:to>
      <xdr:col>15</xdr:col>
      <xdr:colOff>149225</xdr:colOff>
      <xdr:row>38</xdr:row>
      <xdr:rowOff>36068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4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20845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535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115062</xdr:rowOff>
    </xdr:from>
    <xdr:to>
      <xdr:col>11</xdr:col>
      <xdr:colOff>60325</xdr:colOff>
      <xdr:row>38</xdr:row>
      <xdr:rowOff>45212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45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29989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545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110490</xdr:rowOff>
    </xdr:from>
    <xdr:to>
      <xdr:col>6</xdr:col>
      <xdr:colOff>171450</xdr:colOff>
      <xdr:row>38</xdr:row>
      <xdr:rowOff>40640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25417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例年、物件費に係る経常収支比率が類似団体平均に比べ高止まりしている状態である。主な要因として、当町は保有する施設が多く、また指定管理者制度の導入を進めているためである。</a:t>
          </a:r>
          <a:endParaRPr lang="ja-JP" altLang="ja-JP" sz="1400">
            <a:effectLst/>
          </a:endParaRPr>
        </a:p>
        <a:p>
          <a:r>
            <a:rPr kumimoji="1" lang="ja-JP" altLang="ja-JP" sz="1100">
              <a:solidFill>
                <a:schemeClr val="dk1"/>
              </a:solidFill>
              <a:effectLst/>
              <a:latin typeface="+mn-lt"/>
              <a:ea typeface="+mn-ea"/>
              <a:cs typeface="+mn-cs"/>
            </a:rPr>
            <a:t>　公共施設等総合管理計画</a:t>
          </a:r>
          <a:r>
            <a:rPr kumimoji="1" lang="ja-JP" altLang="en-US" sz="1100">
              <a:solidFill>
                <a:schemeClr val="dk1"/>
              </a:solidFill>
              <a:effectLst/>
              <a:latin typeface="+mn-lt"/>
              <a:ea typeface="+mn-ea"/>
              <a:cs typeface="+mn-cs"/>
            </a:rPr>
            <a:t>等に</a:t>
          </a:r>
          <a:r>
            <a:rPr kumimoji="1" lang="ja-JP" altLang="ja-JP" sz="1100">
              <a:solidFill>
                <a:schemeClr val="dk1"/>
              </a:solidFill>
              <a:effectLst/>
              <a:latin typeface="+mn-lt"/>
              <a:ea typeface="+mn-ea"/>
              <a:cs typeface="+mn-cs"/>
            </a:rPr>
            <a:t>基づき、公共施設の適正な配置及び維持管理経費の削減に努める。</a:t>
          </a:r>
          <a:endParaRPr lang="ja-JP" altLang="ja-JP" sz="1400">
            <a:effectLst/>
          </a:endParaRPr>
        </a:p>
        <a:p>
          <a:r>
            <a:rPr kumimoji="1" lang="ja-JP" altLang="ja-JP" sz="1100">
              <a:solidFill>
                <a:schemeClr val="dk1"/>
              </a:solidFill>
              <a:effectLst/>
              <a:latin typeface="+mn-lt"/>
              <a:ea typeface="+mn-ea"/>
              <a:cs typeface="+mn-cs"/>
            </a:rPr>
            <a:t>　なお</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課税資産の償却に伴う税収の逓減</a:t>
          </a:r>
          <a:r>
            <a:rPr kumimoji="1" lang="ja-JP" altLang="en-US" sz="1100">
              <a:solidFill>
                <a:schemeClr val="dk1"/>
              </a:solidFill>
              <a:effectLst/>
              <a:latin typeface="+mn-lt"/>
              <a:ea typeface="+mn-ea"/>
              <a:cs typeface="+mn-cs"/>
            </a:rPr>
            <a:t>しているものの</a:t>
          </a:r>
          <a:r>
            <a:rPr kumimoji="1" lang="ja-JP" altLang="ja-JP" sz="1100">
              <a:solidFill>
                <a:schemeClr val="dk1"/>
              </a:solidFill>
              <a:effectLst/>
              <a:latin typeface="+mn-lt"/>
              <a:ea typeface="+mn-ea"/>
              <a:cs typeface="+mn-cs"/>
            </a:rPr>
            <a:t>、</a:t>
          </a:r>
          <a:r>
            <a:rPr kumimoji="1" lang="ja-JP" altLang="en-US" sz="1100" b="1">
              <a:solidFill>
                <a:srgbClr val="FF0000"/>
              </a:solidFill>
              <a:effectLst/>
              <a:latin typeface="+mn-lt"/>
              <a:ea typeface="+mn-ea"/>
              <a:cs typeface="+mn-cs"/>
            </a:rPr>
            <a:t>法人税収入が伸びたことにより、</a:t>
          </a:r>
          <a:r>
            <a:rPr kumimoji="1" lang="ja-JP" altLang="ja-JP" sz="1100" b="1">
              <a:solidFill>
                <a:srgbClr val="FF0000"/>
              </a:solidFill>
              <a:effectLst/>
              <a:latin typeface="+mn-lt"/>
              <a:ea typeface="+mn-ea"/>
              <a:cs typeface="+mn-cs"/>
            </a:rPr>
            <a:t>前年度と比較して</a:t>
          </a:r>
          <a:r>
            <a:rPr kumimoji="1" lang="en-US" altLang="ja-JP" sz="1100" b="1">
              <a:solidFill>
                <a:srgbClr val="FF0000"/>
              </a:solidFill>
              <a:effectLst/>
              <a:latin typeface="+mn-lt"/>
              <a:ea typeface="+mn-ea"/>
              <a:cs typeface="+mn-cs"/>
            </a:rPr>
            <a:t>0.9</a:t>
          </a:r>
          <a:r>
            <a:rPr kumimoji="1" lang="ja-JP" altLang="ja-JP" sz="1100" b="1">
              <a:solidFill>
                <a:srgbClr val="FF0000"/>
              </a:solidFill>
              <a:effectLst/>
              <a:latin typeface="+mn-lt"/>
              <a:ea typeface="+mn-ea"/>
              <a:cs typeface="+mn-cs"/>
            </a:rPr>
            <a:t>ポイント</a:t>
          </a:r>
          <a:r>
            <a:rPr kumimoji="1" lang="ja-JP" altLang="en-US" sz="1100" b="1">
              <a:solidFill>
                <a:srgbClr val="FF0000"/>
              </a:solidFill>
              <a:effectLst/>
              <a:latin typeface="+mn-lt"/>
              <a:ea typeface="+mn-ea"/>
              <a:cs typeface="+mn-cs"/>
            </a:rPr>
            <a:t>減少</a:t>
          </a:r>
          <a:r>
            <a:rPr kumimoji="1" lang="ja-JP" altLang="ja-JP" sz="1100">
              <a:solidFill>
                <a:schemeClr val="dk1"/>
              </a:solidFill>
              <a:effectLst/>
              <a:latin typeface="+mn-lt"/>
              <a:ea typeface="+mn-ea"/>
              <a:cs typeface="+mn-cs"/>
            </a:rPr>
            <a:t>している。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69850</xdr:rowOff>
    </xdr:from>
    <xdr:to>
      <xdr:col>82</xdr:col>
      <xdr:colOff>107950</xdr:colOff>
      <xdr:row>20</xdr:row>
      <xdr:rowOff>130810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470150"/>
          <a:ext cx="0" cy="10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102887</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31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130810</xdr:rowOff>
    </xdr:from>
    <xdr:to>
      <xdr:col>82</xdr:col>
      <xdr:colOff>196850</xdr:colOff>
      <xdr:row>20</xdr:row>
      <xdr:rowOff>130810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59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156227</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213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69850</xdr:rowOff>
    </xdr:from>
    <xdr:to>
      <xdr:col>82</xdr:col>
      <xdr:colOff>196850</xdr:colOff>
      <xdr:row>14</xdr:row>
      <xdr:rowOff>69850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470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69850</xdr:rowOff>
    </xdr:from>
    <xdr:to>
      <xdr:col>82</xdr:col>
      <xdr:colOff>107950</xdr:colOff>
      <xdr:row>18</xdr:row>
      <xdr:rowOff>111760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5671800" y="315595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157497</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557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140970</xdr:rowOff>
    </xdr:from>
    <xdr:to>
      <xdr:col>82</xdr:col>
      <xdr:colOff>158750</xdr:colOff>
      <xdr:row>16</xdr:row>
      <xdr:rowOff>71120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71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111760</xdr:rowOff>
    </xdr:from>
    <xdr:to>
      <xdr:col>78</xdr:col>
      <xdr:colOff>69850</xdr:colOff>
      <xdr:row>20</xdr:row>
      <xdr:rowOff>20320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4782800" y="3197860"/>
          <a:ext cx="8890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133350</xdr:rowOff>
    </xdr:from>
    <xdr:to>
      <xdr:col>78</xdr:col>
      <xdr:colOff>120650</xdr:colOff>
      <xdr:row>16</xdr:row>
      <xdr:rowOff>63500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73677</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47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123190</xdr:rowOff>
    </xdr:from>
    <xdr:to>
      <xdr:col>73</xdr:col>
      <xdr:colOff>180975</xdr:colOff>
      <xdr:row>20</xdr:row>
      <xdr:rowOff>20320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33807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129540</xdr:rowOff>
    </xdr:from>
    <xdr:to>
      <xdr:col>74</xdr:col>
      <xdr:colOff>31750</xdr:colOff>
      <xdr:row>16</xdr:row>
      <xdr:rowOff>59690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70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69867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470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119380</xdr:rowOff>
    </xdr:from>
    <xdr:to>
      <xdr:col>69</xdr:col>
      <xdr:colOff>92075</xdr:colOff>
      <xdr:row>19</xdr:row>
      <xdr:rowOff>123190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004800" y="337693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83820</xdr:rowOff>
    </xdr:from>
    <xdr:to>
      <xdr:col>69</xdr:col>
      <xdr:colOff>142875</xdr:colOff>
      <xdr:row>16</xdr:row>
      <xdr:rowOff>13970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65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24147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424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114300</xdr:rowOff>
    </xdr:from>
    <xdr:to>
      <xdr:col>65</xdr:col>
      <xdr:colOff>53975</xdr:colOff>
      <xdr:row>16</xdr:row>
      <xdr:rowOff>44450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68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54627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454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19050</xdr:rowOff>
    </xdr:from>
    <xdr:to>
      <xdr:col>82</xdr:col>
      <xdr:colOff>158750</xdr:colOff>
      <xdr:row>18</xdr:row>
      <xdr:rowOff>120650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310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162577</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307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60960</xdr:rowOff>
    </xdr:from>
    <xdr:to>
      <xdr:col>78</xdr:col>
      <xdr:colOff>120650</xdr:colOff>
      <xdr:row>18</xdr:row>
      <xdr:rowOff>162560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314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147337</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3233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140970</xdr:rowOff>
    </xdr:from>
    <xdr:to>
      <xdr:col>74</xdr:col>
      <xdr:colOff>31750</xdr:colOff>
      <xdr:row>20</xdr:row>
      <xdr:rowOff>71120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339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20</xdr:row>
      <xdr:rowOff>55897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348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72390</xdr:rowOff>
    </xdr:from>
    <xdr:to>
      <xdr:col>69</xdr:col>
      <xdr:colOff>142875</xdr:colOff>
      <xdr:row>20</xdr:row>
      <xdr:rowOff>2540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332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158767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341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68580</xdr:rowOff>
    </xdr:from>
    <xdr:to>
      <xdr:col>65</xdr:col>
      <xdr:colOff>53975</xdr:colOff>
      <xdr:row>19</xdr:row>
      <xdr:rowOff>170180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332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154957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3412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扶助費に係る経常収支比率が類似団体平均</a:t>
          </a:r>
          <a:r>
            <a:rPr kumimoji="1" lang="ja-JP" altLang="en-US" sz="1100">
              <a:solidFill>
                <a:schemeClr val="dk1"/>
              </a:solidFill>
              <a:effectLst/>
              <a:latin typeface="+mn-lt"/>
              <a:ea typeface="+mn-ea"/>
              <a:cs typeface="+mn-cs"/>
            </a:rPr>
            <a:t>を</a:t>
          </a:r>
          <a:r>
            <a:rPr kumimoji="1" lang="en-US" altLang="ja-JP" sz="1100">
              <a:solidFill>
                <a:schemeClr val="dk1"/>
              </a:solidFill>
              <a:effectLst/>
              <a:latin typeface="+mn-lt"/>
              <a:ea typeface="+mn-ea"/>
              <a:cs typeface="+mn-cs"/>
            </a:rPr>
            <a:t>0.2</a:t>
          </a:r>
          <a:r>
            <a:rPr kumimoji="1" lang="ja-JP" altLang="en-US" sz="1100">
              <a:solidFill>
                <a:schemeClr val="dk1"/>
              </a:solidFill>
              <a:effectLst/>
              <a:latin typeface="+mn-lt"/>
              <a:ea typeface="+mn-ea"/>
              <a:cs typeface="+mn-cs"/>
            </a:rPr>
            <a:t>ポイント下回った</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単独で行っている医療費助成事業や私立認定子ども園委託事業などによる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少子高齢化の進展等による社会保障経費の</a:t>
          </a:r>
          <a:r>
            <a:rPr kumimoji="1" lang="ja-JP" altLang="en-US" sz="1100">
              <a:solidFill>
                <a:schemeClr val="dk1"/>
              </a:solidFill>
              <a:effectLst/>
              <a:latin typeface="+mn-lt"/>
              <a:ea typeface="+mn-ea"/>
              <a:cs typeface="+mn-cs"/>
            </a:rPr>
            <a:t>更なる</a:t>
          </a:r>
          <a:r>
            <a:rPr kumimoji="1" lang="ja-JP" altLang="ja-JP" sz="1100">
              <a:solidFill>
                <a:schemeClr val="dk1"/>
              </a:solidFill>
              <a:effectLst/>
              <a:latin typeface="+mn-lt"/>
              <a:ea typeface="+mn-ea"/>
              <a:cs typeface="+mn-cs"/>
            </a:rPr>
            <a:t>増加が見込まれることから、今後の数値に注意しながら必要に応じて事務事業の見直しを図っていく。</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62</xdr:row>
      <xdr:rowOff>50800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004300"/>
          <a:ext cx="0" cy="1676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107950</xdr:rowOff>
    </xdr:from>
    <xdr:to>
      <xdr:col>24</xdr:col>
      <xdr:colOff>25400</xdr:colOff>
      <xdr:row>55</xdr:row>
      <xdr:rowOff>165100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3987800" y="953770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67327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49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165100</xdr:rowOff>
    </xdr:from>
    <xdr:to>
      <xdr:col>19</xdr:col>
      <xdr:colOff>187325</xdr:colOff>
      <xdr:row>57</xdr:row>
      <xdr:rowOff>12700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098800" y="959485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57150</xdr:rowOff>
    </xdr:from>
    <xdr:to>
      <xdr:col>20</xdr:col>
      <xdr:colOff>38100</xdr:colOff>
      <xdr:row>55</xdr:row>
      <xdr:rowOff>158750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168927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25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165100</xdr:rowOff>
    </xdr:from>
    <xdr:to>
      <xdr:col>15</xdr:col>
      <xdr:colOff>98425</xdr:colOff>
      <xdr:row>57</xdr:row>
      <xdr:rowOff>12700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2209800" y="97663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57150</xdr:rowOff>
    </xdr:from>
    <xdr:to>
      <xdr:col>15</xdr:col>
      <xdr:colOff>149225</xdr:colOff>
      <xdr:row>55</xdr:row>
      <xdr:rowOff>158750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168927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127000</xdr:rowOff>
    </xdr:from>
    <xdr:to>
      <xdr:col>11</xdr:col>
      <xdr:colOff>9525</xdr:colOff>
      <xdr:row>56</xdr:row>
      <xdr:rowOff>165100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1320800" y="9728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38100</xdr:rowOff>
    </xdr:from>
    <xdr:to>
      <xdr:col>11</xdr:col>
      <xdr:colOff>60325</xdr:colOff>
      <xdr:row>55</xdr:row>
      <xdr:rowOff>139700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149877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73677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114300</xdr:rowOff>
    </xdr:from>
    <xdr:to>
      <xdr:col>20</xdr:col>
      <xdr:colOff>38100</xdr:colOff>
      <xdr:row>56</xdr:row>
      <xdr:rowOff>44450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29227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630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133350</xdr:rowOff>
    </xdr:from>
    <xdr:to>
      <xdr:col>15</xdr:col>
      <xdr:colOff>149225</xdr:colOff>
      <xdr:row>57</xdr:row>
      <xdr:rowOff>63500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7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48277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82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114300</xdr:rowOff>
    </xdr:from>
    <xdr:to>
      <xdr:col>11</xdr:col>
      <xdr:colOff>60325</xdr:colOff>
      <xdr:row>57</xdr:row>
      <xdr:rowOff>44450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29227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76200</xdr:rowOff>
    </xdr:from>
    <xdr:to>
      <xdr:col>6</xdr:col>
      <xdr:colOff>171450</xdr:colOff>
      <xdr:row>57</xdr:row>
      <xdr:rowOff>6350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162577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例年、その他に係る経常収支比率は類似団体平均で推移していたが、</a:t>
          </a:r>
          <a:r>
            <a:rPr kumimoji="1" lang="ja-JP" altLang="en-US" sz="1100">
              <a:solidFill>
                <a:schemeClr val="dk1"/>
              </a:solidFill>
              <a:effectLst/>
              <a:latin typeface="+mn-lt"/>
              <a:ea typeface="+mn-ea"/>
              <a:cs typeface="+mn-cs"/>
            </a:rPr>
            <a:t>令和５年度に</a:t>
          </a:r>
          <a:r>
            <a:rPr kumimoji="1" lang="ja-JP" altLang="ja-JP" sz="1100">
              <a:solidFill>
                <a:schemeClr val="dk1"/>
              </a:solidFill>
              <a:effectLst/>
              <a:latin typeface="+mn-lt"/>
              <a:ea typeface="+mn-ea"/>
              <a:cs typeface="+mn-cs"/>
            </a:rPr>
            <a:t>税収の増が大きく影響し、その他に係る経常収支比率</a:t>
          </a:r>
          <a:r>
            <a:rPr kumimoji="1" lang="ja-JP" altLang="en-US" sz="1100">
              <a:solidFill>
                <a:schemeClr val="dk1"/>
              </a:solidFill>
              <a:effectLst/>
              <a:latin typeface="+mn-lt"/>
              <a:ea typeface="+mn-ea"/>
              <a:cs typeface="+mn-cs"/>
            </a:rPr>
            <a:t>が類似団体平均を上回っている</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今年度においては、前年度と比較し</a:t>
          </a:r>
          <a:r>
            <a:rPr kumimoji="1" lang="en-US" altLang="ja-JP" sz="1100">
              <a:solidFill>
                <a:schemeClr val="dk1"/>
              </a:solidFill>
              <a:effectLst/>
              <a:latin typeface="+mn-lt"/>
              <a:ea typeface="+mn-ea"/>
              <a:cs typeface="+mn-cs"/>
            </a:rPr>
            <a:t>2.9</a:t>
          </a:r>
          <a:r>
            <a:rPr kumimoji="1" lang="ja-JP" altLang="en-US" sz="1100">
              <a:solidFill>
                <a:schemeClr val="dk1"/>
              </a:solidFill>
              <a:effectLst/>
              <a:latin typeface="+mn-lt"/>
              <a:ea typeface="+mn-ea"/>
              <a:cs typeface="+mn-cs"/>
            </a:rPr>
            <a:t>ポイント減少している。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要因としては、法人税収入が伸びたこと、及び</a:t>
          </a:r>
          <a:r>
            <a:rPr kumimoji="1" lang="ja-JP" altLang="ja-JP" sz="1100">
              <a:solidFill>
                <a:schemeClr val="dk1"/>
              </a:solidFill>
              <a:effectLst/>
              <a:latin typeface="+mn-lt"/>
              <a:ea typeface="+mn-ea"/>
              <a:cs typeface="+mn-cs"/>
            </a:rPr>
            <a:t>一部特別会計が公営企業会計へ移行したことに伴</a:t>
          </a:r>
          <a:r>
            <a:rPr kumimoji="1" lang="ja-JP" altLang="en-US" sz="1100">
              <a:solidFill>
                <a:schemeClr val="dk1"/>
              </a:solidFill>
              <a:effectLst/>
              <a:latin typeface="+mn-lt"/>
              <a:ea typeface="+mn-ea"/>
              <a:cs typeface="+mn-cs"/>
            </a:rPr>
            <a:t>い、繰出金から補助費へ費目が振り替わったことによるものである。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a:extLst>
            <a:ext uri="{FF2B5EF4-FFF2-40B4-BE49-F238E27FC236}">
              <a16:creationId xmlns:a16="http://schemas.microsoft.com/office/drawing/2014/main" id="{00000000-0008-0000-0400-0000EF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27940</xdr:rowOff>
    </xdr:from>
    <xdr:to>
      <xdr:col>82</xdr:col>
      <xdr:colOff>107950</xdr:colOff>
      <xdr:row>60</xdr:row>
      <xdr:rowOff>165100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6510000" y="928624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137177</xdr:rowOff>
    </xdr:from>
    <xdr:ext cx="762000" cy="259045"/>
    <xdr:sp macro="" textlink="">
      <xdr:nvSpPr>
        <xdr:cNvPr id="241" name="その他最小値テキスト">
          <a:extLst>
            <a:ext uri="{FF2B5EF4-FFF2-40B4-BE49-F238E27FC236}">
              <a16:creationId xmlns:a16="http://schemas.microsoft.com/office/drawing/2014/main" id="{00000000-0008-0000-0400-0000F1000000}"/>
            </a:ext>
          </a:extLst>
        </xdr:cNvPr>
        <xdr:cNvSpPr txBox="1"/>
      </xdr:nvSpPr>
      <xdr:spPr>
        <a:xfrm>
          <a:off x="16598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165100</xdr:rowOff>
    </xdr:from>
    <xdr:to>
      <xdr:col>82</xdr:col>
      <xdr:colOff>196850</xdr:colOff>
      <xdr:row>60</xdr:row>
      <xdr:rowOff>165100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114317</xdr:rowOff>
    </xdr:from>
    <xdr:ext cx="762000" cy="259045"/>
    <xdr:sp macro="" textlink="">
      <xdr:nvSpPr>
        <xdr:cNvPr id="243" name="その他最大値テキスト">
          <a:extLst>
            <a:ext uri="{FF2B5EF4-FFF2-40B4-BE49-F238E27FC236}">
              <a16:creationId xmlns:a16="http://schemas.microsoft.com/office/drawing/2014/main" id="{00000000-0008-0000-0400-0000F3000000}"/>
            </a:ext>
          </a:extLst>
        </xdr:cNvPr>
        <xdr:cNvSpPr txBox="1"/>
      </xdr:nvSpPr>
      <xdr:spPr>
        <a:xfrm>
          <a:off x="16598900" y="902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27940</xdr:rowOff>
    </xdr:from>
    <xdr:to>
      <xdr:col>82</xdr:col>
      <xdr:colOff>196850</xdr:colOff>
      <xdr:row>54</xdr:row>
      <xdr:rowOff>27940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9286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5080</xdr:rowOff>
    </xdr:from>
    <xdr:to>
      <xdr:col>82</xdr:col>
      <xdr:colOff>107950</xdr:colOff>
      <xdr:row>57</xdr:row>
      <xdr:rowOff>54610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5671800" y="9606280"/>
          <a:ext cx="83820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13987</xdr:rowOff>
    </xdr:from>
    <xdr:ext cx="762000" cy="259045"/>
    <xdr:sp macro="" textlink="">
      <xdr:nvSpPr>
        <xdr:cNvPr id="246" name="その他平均値テキスト">
          <a:extLst>
            <a:ext uri="{FF2B5EF4-FFF2-40B4-BE49-F238E27FC236}">
              <a16:creationId xmlns:a16="http://schemas.microsoft.com/office/drawing/2014/main" id="{00000000-0008-0000-0400-0000F6000000}"/>
            </a:ext>
          </a:extLst>
        </xdr:cNvPr>
        <xdr:cNvSpPr txBox="1"/>
      </xdr:nvSpPr>
      <xdr:spPr>
        <a:xfrm>
          <a:off x="16598900" y="9786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41910</xdr:rowOff>
    </xdr:from>
    <xdr:to>
      <xdr:col>82</xdr:col>
      <xdr:colOff>158750</xdr:colOff>
      <xdr:row>57</xdr:row>
      <xdr:rowOff>143510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64592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54610</xdr:rowOff>
    </xdr:from>
    <xdr:to>
      <xdr:col>78</xdr:col>
      <xdr:colOff>69850</xdr:colOff>
      <xdr:row>58</xdr:row>
      <xdr:rowOff>104140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4782800" y="9827260"/>
          <a:ext cx="88900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15240</xdr:rowOff>
    </xdr:from>
    <xdr:to>
      <xdr:col>78</xdr:col>
      <xdr:colOff>120650</xdr:colOff>
      <xdr:row>58</xdr:row>
      <xdr:rowOff>116840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5621000" y="995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101617</xdr:rowOff>
    </xdr:from>
    <xdr:ext cx="7366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5290800" y="10045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88900</xdr:rowOff>
    </xdr:from>
    <xdr:to>
      <xdr:col>73</xdr:col>
      <xdr:colOff>180975</xdr:colOff>
      <xdr:row>58</xdr:row>
      <xdr:rowOff>104140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3893800" y="100330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45720</xdr:rowOff>
    </xdr:from>
    <xdr:to>
      <xdr:col>74</xdr:col>
      <xdr:colOff>31750</xdr:colOff>
      <xdr:row>58</xdr:row>
      <xdr:rowOff>147320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4732000" y="998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157497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4401800" y="975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88900</xdr:rowOff>
    </xdr:from>
    <xdr:to>
      <xdr:col>69</xdr:col>
      <xdr:colOff>92075</xdr:colOff>
      <xdr:row>58</xdr:row>
      <xdr:rowOff>134620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3004800" y="100330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7620</xdr:rowOff>
    </xdr:from>
    <xdr:to>
      <xdr:col>69</xdr:col>
      <xdr:colOff>142875</xdr:colOff>
      <xdr:row>58</xdr:row>
      <xdr:rowOff>109220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3843000" y="995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119397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3512800" y="972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114300</xdr:rowOff>
    </xdr:from>
    <xdr:to>
      <xdr:col>65</xdr:col>
      <xdr:colOff>53975</xdr:colOff>
      <xdr:row>59</xdr:row>
      <xdr:rowOff>44450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2954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29227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623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125730</xdr:rowOff>
    </xdr:from>
    <xdr:to>
      <xdr:col>82</xdr:col>
      <xdr:colOff>158750</xdr:colOff>
      <xdr:row>56</xdr:row>
      <xdr:rowOff>55880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6459200" y="955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142257</xdr:rowOff>
    </xdr:from>
    <xdr:ext cx="762000" cy="259045"/>
    <xdr:sp macro="" textlink="">
      <xdr:nvSpPr>
        <xdr:cNvPr id="265" name="その他該当値テキスト">
          <a:extLst>
            <a:ext uri="{FF2B5EF4-FFF2-40B4-BE49-F238E27FC236}">
              <a16:creationId xmlns:a16="http://schemas.microsoft.com/office/drawing/2014/main" id="{00000000-0008-0000-0400-000009010000}"/>
            </a:ext>
          </a:extLst>
        </xdr:cNvPr>
        <xdr:cNvSpPr txBox="1"/>
      </xdr:nvSpPr>
      <xdr:spPr>
        <a:xfrm>
          <a:off x="165989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3810</xdr:rowOff>
    </xdr:from>
    <xdr:to>
      <xdr:col>78</xdr:col>
      <xdr:colOff>120650</xdr:colOff>
      <xdr:row>57</xdr:row>
      <xdr:rowOff>105410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5621000" y="977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115587</xdr:rowOff>
    </xdr:from>
    <xdr:ext cx="7366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5290800" y="9545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53340</xdr:rowOff>
    </xdr:from>
    <xdr:to>
      <xdr:col>74</xdr:col>
      <xdr:colOff>31750</xdr:colOff>
      <xdr:row>58</xdr:row>
      <xdr:rowOff>154940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4732000" y="999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139717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401800" y="1008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38100</xdr:rowOff>
    </xdr:from>
    <xdr:to>
      <xdr:col>69</xdr:col>
      <xdr:colOff>142875</xdr:colOff>
      <xdr:row>58</xdr:row>
      <xdr:rowOff>139700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3843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124477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512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83820</xdr:rowOff>
    </xdr:from>
    <xdr:to>
      <xdr:col>65</xdr:col>
      <xdr:colOff>53975</xdr:colOff>
      <xdr:row>59</xdr:row>
      <xdr:rowOff>13970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2954000" y="1002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24147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623800" y="979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例年、補助費等に係る経常収支比率が類似団体平均に比べ下回る数値で推移している状態である。なお、</a:t>
          </a:r>
          <a:r>
            <a:rPr kumimoji="1" lang="ja-JP" altLang="en-US" sz="1100">
              <a:solidFill>
                <a:schemeClr val="dk1"/>
              </a:solidFill>
              <a:effectLst/>
              <a:latin typeface="+mn-lt"/>
              <a:ea typeface="+mn-ea"/>
              <a:cs typeface="+mn-cs"/>
            </a:rPr>
            <a:t>今年度においては</a:t>
          </a:r>
          <a:r>
            <a:rPr kumimoji="1" lang="ja-JP" altLang="ja-JP" sz="1100">
              <a:solidFill>
                <a:schemeClr val="dk1"/>
              </a:solidFill>
              <a:effectLst/>
              <a:latin typeface="+mn-lt"/>
              <a:ea typeface="+mn-ea"/>
              <a:cs typeface="+mn-cs"/>
            </a:rPr>
            <a:t>一部特別会計が公営企業会計へ移行したことに伴い、繰出金から補助費へ費目が振り替わったこと</a:t>
          </a:r>
          <a:r>
            <a:rPr kumimoji="1" lang="ja-JP" altLang="en-US" sz="1100">
              <a:solidFill>
                <a:schemeClr val="dk1"/>
              </a:solidFill>
              <a:effectLst/>
              <a:latin typeface="+mn-lt"/>
              <a:ea typeface="+mn-ea"/>
              <a:cs typeface="+mn-cs"/>
            </a:rPr>
            <a:t>などにより</a:t>
          </a:r>
          <a:r>
            <a:rPr kumimoji="1" lang="ja-JP" altLang="ja-JP" sz="1100">
              <a:solidFill>
                <a:schemeClr val="dk1"/>
              </a:solidFill>
              <a:effectLst/>
              <a:latin typeface="+mn-lt"/>
              <a:ea typeface="+mn-ea"/>
              <a:cs typeface="+mn-cs"/>
            </a:rPr>
            <a:t>、前年度と比較して</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している。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引き続き</a:t>
          </a:r>
          <a:r>
            <a:rPr kumimoji="1" lang="ja-JP" altLang="ja-JP" sz="1100">
              <a:solidFill>
                <a:schemeClr val="dk1"/>
              </a:solidFill>
              <a:effectLst/>
              <a:latin typeface="+mn-lt"/>
              <a:ea typeface="+mn-ea"/>
              <a:cs typeface="+mn-cs"/>
            </a:rPr>
            <a:t>、各種団体等の補助金や負担金について、その目的や必要性、効果等を検証し、所期の目的を達成しているものは廃止や見直しを行うことで負担軽減に努める。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35</xdr:row>
      <xdr:rowOff>10414</xdr:rowOff>
    </xdr:from>
    <xdr:to>
      <xdr:col>82</xdr:col>
      <xdr:colOff>107950</xdr:colOff>
      <xdr:row>41</xdr:row>
      <xdr:rowOff>106426</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6011164"/>
          <a:ext cx="0" cy="11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78503</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710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106426</xdr:rowOff>
    </xdr:from>
    <xdr:to>
      <xdr:col>82</xdr:col>
      <xdr:colOff>196850</xdr:colOff>
      <xdr:row>41</xdr:row>
      <xdr:rowOff>106426</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7135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96791</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75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35</xdr:row>
      <xdr:rowOff>10414</xdr:rowOff>
    </xdr:from>
    <xdr:to>
      <xdr:col>82</xdr:col>
      <xdr:colOff>196850</xdr:colOff>
      <xdr:row>35</xdr:row>
      <xdr:rowOff>10414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6011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49276</xdr:rowOff>
    </xdr:from>
    <xdr:to>
      <xdr:col>82</xdr:col>
      <xdr:colOff>107950</xdr:colOff>
      <xdr:row>37</xdr:row>
      <xdr:rowOff>14986</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5671800" y="6221476"/>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82567</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4262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110490</xdr:rowOff>
    </xdr:from>
    <xdr:to>
      <xdr:col>82</xdr:col>
      <xdr:colOff>158750</xdr:colOff>
      <xdr:row>38</xdr:row>
      <xdr:rowOff>40640</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49276</xdr:rowOff>
    </xdr:from>
    <xdr:to>
      <xdr:col>78</xdr:col>
      <xdr:colOff>69850</xdr:colOff>
      <xdr:row>36</xdr:row>
      <xdr:rowOff>163576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4782800" y="6221476"/>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60198</xdr:rowOff>
    </xdr:from>
    <xdr:to>
      <xdr:col>78</xdr:col>
      <xdr:colOff>120650</xdr:colOff>
      <xdr:row>37</xdr:row>
      <xdr:rowOff>161798</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146575</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490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113284</xdr:rowOff>
    </xdr:from>
    <xdr:to>
      <xdr:col>73</xdr:col>
      <xdr:colOff>180975</xdr:colOff>
      <xdr:row>36</xdr:row>
      <xdr:rowOff>163576</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3893800" y="628548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14478</xdr:rowOff>
    </xdr:from>
    <xdr:to>
      <xdr:col>74</xdr:col>
      <xdr:colOff>31750</xdr:colOff>
      <xdr:row>37</xdr:row>
      <xdr:rowOff>116078</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100855</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113284</xdr:rowOff>
    </xdr:from>
    <xdr:to>
      <xdr:col>69</xdr:col>
      <xdr:colOff>92075</xdr:colOff>
      <xdr:row>36</xdr:row>
      <xdr:rowOff>113284</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3004800" y="628548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153924</xdr:rowOff>
    </xdr:from>
    <xdr:to>
      <xdr:col>69</xdr:col>
      <xdr:colOff>142875</xdr:colOff>
      <xdr:row>37</xdr:row>
      <xdr:rowOff>84074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68851</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51054</xdr:rowOff>
    </xdr:from>
    <xdr:to>
      <xdr:col>65</xdr:col>
      <xdr:colOff>53975</xdr:colOff>
      <xdr:row>37</xdr:row>
      <xdr:rowOff>152654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137431</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135636</xdr:rowOff>
    </xdr:from>
    <xdr:to>
      <xdr:col>82</xdr:col>
      <xdr:colOff>158750</xdr:colOff>
      <xdr:row>37</xdr:row>
      <xdr:rowOff>65786</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152163</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6152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169926</xdr:rowOff>
    </xdr:from>
    <xdr:to>
      <xdr:col>78</xdr:col>
      <xdr:colOff>120650</xdr:colOff>
      <xdr:row>36</xdr:row>
      <xdr:rowOff>100076</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110253</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5939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112776</xdr:rowOff>
    </xdr:from>
    <xdr:to>
      <xdr:col>74</xdr:col>
      <xdr:colOff>31750</xdr:colOff>
      <xdr:row>37</xdr:row>
      <xdr:rowOff>42926</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53103</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62484</xdr:rowOff>
    </xdr:from>
    <xdr:to>
      <xdr:col>69</xdr:col>
      <xdr:colOff>142875</xdr:colOff>
      <xdr:row>36</xdr:row>
      <xdr:rowOff>164084</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2811</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2811</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例年、公債費に係る経常収支比率が類似団体平均に比べ下回る数値で推移している状態である。</a:t>
          </a:r>
          <a:endParaRPr lang="ja-JP" altLang="ja-JP">
            <a:effectLst/>
          </a:endParaRPr>
        </a:p>
        <a:p>
          <a:r>
            <a:rPr kumimoji="1" lang="ja-JP" altLang="ja-JP" sz="1100">
              <a:solidFill>
                <a:schemeClr val="dk1"/>
              </a:solidFill>
              <a:effectLst/>
              <a:latin typeface="+mn-lt"/>
              <a:ea typeface="+mn-ea"/>
              <a:cs typeface="+mn-cs"/>
            </a:rPr>
            <a:t>　今後とも後年度負担を十分に考慮し、極力新規起債発行の抑制に努め、やむを得ない発行においても有利な起債のみに絞ることとする。</a:t>
          </a:r>
          <a:endParaRPr lang="ja-JP" altLang="ja-JP">
            <a:effectLst/>
          </a:endParaRPr>
        </a:p>
      </xdr:txBody>
    </xdr:sp>
    <xdr:clientData/>
  </xdr:twoCellAnchor>
  <xdr:oneCellAnchor>
    <xdr:from>
      <xdr:col>3</xdr:col>
      <xdr:colOff>123825</xdr:colOff>
      <xdr:row>69</xdr:row>
      <xdr:rowOff>107950</xdr:rowOff>
    </xdr:from>
    <xdr:ext cx="298543" cy="225703"/>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8890</xdr:rowOff>
    </xdr:from>
    <xdr:to>
      <xdr:col>24</xdr:col>
      <xdr:colOff>25400</xdr:colOff>
      <xdr:row>82</xdr:row>
      <xdr:rowOff>50800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524740"/>
          <a:ext cx="0" cy="1584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95267</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26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8890</xdr:rowOff>
    </xdr:from>
    <xdr:to>
      <xdr:col>24</xdr:col>
      <xdr:colOff>114300</xdr:colOff>
      <xdr:row>73</xdr:row>
      <xdr:rowOff>8890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524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73</xdr:row>
      <xdr:rowOff>96520</xdr:rowOff>
    </xdr:from>
    <xdr:to>
      <xdr:col>24</xdr:col>
      <xdr:colOff>25400</xdr:colOff>
      <xdr:row>73</xdr:row>
      <xdr:rowOff>104140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987800" y="1261237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17797</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3047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45720</xdr:rowOff>
    </xdr:from>
    <xdr:to>
      <xdr:col>24</xdr:col>
      <xdr:colOff>76200</xdr:colOff>
      <xdr:row>76</xdr:row>
      <xdr:rowOff>147320</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73</xdr:row>
      <xdr:rowOff>104140</xdr:rowOff>
    </xdr:from>
    <xdr:to>
      <xdr:col>19</xdr:col>
      <xdr:colOff>187325</xdr:colOff>
      <xdr:row>73</xdr:row>
      <xdr:rowOff>146050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098800" y="1261999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60961</xdr:rowOff>
    </xdr:from>
    <xdr:to>
      <xdr:col>20</xdr:col>
      <xdr:colOff>38100</xdr:colOff>
      <xdr:row>76</xdr:row>
      <xdr:rowOff>162561</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147338</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3177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73</xdr:row>
      <xdr:rowOff>146050</xdr:rowOff>
    </xdr:from>
    <xdr:to>
      <xdr:col>15</xdr:col>
      <xdr:colOff>98425</xdr:colOff>
      <xdr:row>73</xdr:row>
      <xdr:rowOff>157480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2209800" y="1266190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53339</xdr:rowOff>
    </xdr:from>
    <xdr:to>
      <xdr:col>15</xdr:col>
      <xdr:colOff>149225</xdr:colOff>
      <xdr:row>76</xdr:row>
      <xdr:rowOff>154939</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139716</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73</xdr:row>
      <xdr:rowOff>157480</xdr:rowOff>
    </xdr:from>
    <xdr:to>
      <xdr:col>11</xdr:col>
      <xdr:colOff>9525</xdr:colOff>
      <xdr:row>73</xdr:row>
      <xdr:rowOff>157480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1320800" y="126733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34289</xdr:rowOff>
    </xdr:from>
    <xdr:to>
      <xdr:col>11</xdr:col>
      <xdr:colOff>60325</xdr:colOff>
      <xdr:row>76</xdr:row>
      <xdr:rowOff>135889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120666</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3150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34289</xdr:rowOff>
    </xdr:from>
    <xdr:to>
      <xdr:col>6</xdr:col>
      <xdr:colOff>171450</xdr:colOff>
      <xdr:row>76</xdr:row>
      <xdr:rowOff>135889</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120666</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3150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73</xdr:row>
      <xdr:rowOff>45720</xdr:rowOff>
    </xdr:from>
    <xdr:to>
      <xdr:col>24</xdr:col>
      <xdr:colOff>76200</xdr:colOff>
      <xdr:row>73</xdr:row>
      <xdr:rowOff>147320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2561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125747</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2470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73</xdr:row>
      <xdr:rowOff>53340</xdr:rowOff>
    </xdr:from>
    <xdr:to>
      <xdr:col>20</xdr:col>
      <xdr:colOff>38100</xdr:colOff>
      <xdr:row>73</xdr:row>
      <xdr:rowOff>154940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256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71</xdr:row>
      <xdr:rowOff>165117</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23380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73</xdr:row>
      <xdr:rowOff>95250</xdr:rowOff>
    </xdr:from>
    <xdr:to>
      <xdr:col>15</xdr:col>
      <xdr:colOff>149225</xdr:colOff>
      <xdr:row>74</xdr:row>
      <xdr:rowOff>25400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261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35577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237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73</xdr:row>
      <xdr:rowOff>106680</xdr:rowOff>
    </xdr:from>
    <xdr:to>
      <xdr:col>11</xdr:col>
      <xdr:colOff>60325</xdr:colOff>
      <xdr:row>74</xdr:row>
      <xdr:rowOff>36830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2622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47007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2391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73</xdr:row>
      <xdr:rowOff>106680</xdr:rowOff>
    </xdr:from>
    <xdr:to>
      <xdr:col>6</xdr:col>
      <xdr:colOff>171450</xdr:colOff>
      <xdr:row>74</xdr:row>
      <xdr:rowOff>36830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2622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47007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2391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課税資産の償却に伴う税収の逓減</a:t>
          </a:r>
          <a:r>
            <a:rPr kumimoji="1" lang="ja-JP" altLang="en-US" sz="1100">
              <a:solidFill>
                <a:schemeClr val="dk1"/>
              </a:solidFill>
              <a:effectLst/>
              <a:latin typeface="+mn-lt"/>
              <a:ea typeface="+mn-ea"/>
              <a:cs typeface="+mn-cs"/>
            </a:rPr>
            <a:t>はあるものの法人税収入などがのびたことにより、</a:t>
          </a:r>
          <a:r>
            <a:rPr kumimoji="1" lang="en-US" altLang="ja-JP" sz="1100" b="0">
              <a:solidFill>
                <a:sysClr val="windowText" lastClr="000000"/>
              </a:solidFill>
              <a:effectLst/>
              <a:latin typeface="+mn-lt"/>
              <a:ea typeface="+mn-ea"/>
              <a:cs typeface="+mn-cs"/>
            </a:rPr>
            <a:t>1.1</a:t>
          </a:r>
          <a:r>
            <a:rPr kumimoji="1" lang="ja-JP" altLang="en-US" sz="1100" b="0">
              <a:solidFill>
                <a:sysClr val="windowText" lastClr="000000"/>
              </a:solidFill>
              <a:effectLst/>
              <a:latin typeface="+mn-lt"/>
              <a:ea typeface="+mn-ea"/>
              <a:cs typeface="+mn-cs"/>
            </a:rPr>
            <a:t>ポイント減少している</a:t>
          </a:r>
          <a:r>
            <a:rPr kumimoji="1" lang="ja-JP" altLang="ja-JP" sz="1100" b="0">
              <a:solidFill>
                <a:sysClr val="windowText" lastClr="000000"/>
              </a:solidFill>
              <a:effectLst/>
              <a:latin typeface="+mn-lt"/>
              <a:ea typeface="+mn-ea"/>
              <a:cs typeface="+mn-cs"/>
            </a:rPr>
            <a:t>。</a:t>
          </a:r>
          <a:endParaRPr lang="ja-JP" altLang="ja-JP" sz="1400" b="0">
            <a:solidFill>
              <a:sysClr val="windowText" lastClr="000000"/>
            </a:solidFill>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しかしながら</a:t>
          </a:r>
          <a:r>
            <a:rPr kumimoji="1" lang="ja-JP" altLang="ja-JP" sz="1100">
              <a:solidFill>
                <a:schemeClr val="dk1"/>
              </a:solidFill>
              <a:effectLst/>
              <a:latin typeface="+mn-lt"/>
              <a:ea typeface="+mn-ea"/>
              <a:cs typeface="+mn-cs"/>
            </a:rPr>
            <a:t>、課税資産の償却に伴う税収の逓減が見込まれることから、</a:t>
          </a:r>
          <a:r>
            <a:rPr kumimoji="1" lang="ja-JP" altLang="en-US" sz="1100">
              <a:solidFill>
                <a:schemeClr val="dk1"/>
              </a:solidFill>
              <a:effectLst/>
              <a:latin typeface="+mn-lt"/>
              <a:ea typeface="+mn-ea"/>
              <a:cs typeface="+mn-cs"/>
            </a:rPr>
            <a:t>今後も</a:t>
          </a:r>
          <a:r>
            <a:rPr kumimoji="1" lang="ja-JP" altLang="ja-JP" sz="1100">
              <a:solidFill>
                <a:schemeClr val="dk1"/>
              </a:solidFill>
              <a:effectLst/>
              <a:latin typeface="+mn-lt"/>
              <a:ea typeface="+mn-ea"/>
              <a:cs typeface="+mn-cs"/>
            </a:rPr>
            <a:t>継続して公共施設の維持管理経費の削減や行政運営の効率化を図り経常経費の歳出規模を圧縮させていく必要がある。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77470</xdr:rowOff>
    </xdr:from>
    <xdr:to>
      <xdr:col>82</xdr:col>
      <xdr:colOff>107950</xdr:colOff>
      <xdr:row>81</xdr:row>
      <xdr:rowOff>149861</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421870"/>
          <a:ext cx="0" cy="1615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121938</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4009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149861</xdr:rowOff>
    </xdr:from>
    <xdr:to>
      <xdr:col>82</xdr:col>
      <xdr:colOff>196850</xdr:colOff>
      <xdr:row>81</xdr:row>
      <xdr:rowOff>149861</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4037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163847</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165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77470</xdr:rowOff>
    </xdr:from>
    <xdr:to>
      <xdr:col>82</xdr:col>
      <xdr:colOff>196850</xdr:colOff>
      <xdr:row>72</xdr:row>
      <xdr:rowOff>77470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421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92711</xdr:rowOff>
    </xdr:from>
    <xdr:to>
      <xdr:col>82</xdr:col>
      <xdr:colOff>107950</xdr:colOff>
      <xdr:row>77</xdr:row>
      <xdr:rowOff>134620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5671800" y="13294361"/>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55897</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32575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83820</xdr:rowOff>
    </xdr:from>
    <xdr:to>
      <xdr:col>82</xdr:col>
      <xdr:colOff>158750</xdr:colOff>
      <xdr:row>78</xdr:row>
      <xdr:rowOff>13970</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285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134620</xdr:rowOff>
    </xdr:from>
    <xdr:to>
      <xdr:col>78</xdr:col>
      <xdr:colOff>69850</xdr:colOff>
      <xdr:row>82</xdr:row>
      <xdr:rowOff>5080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4782800" y="13336270"/>
          <a:ext cx="889000" cy="727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64770</xdr:rowOff>
    </xdr:from>
    <xdr:to>
      <xdr:col>78</xdr:col>
      <xdr:colOff>120650</xdr:colOff>
      <xdr:row>77</xdr:row>
      <xdr:rowOff>166370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5097</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303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81</xdr:row>
      <xdr:rowOff>62230</xdr:rowOff>
    </xdr:from>
    <xdr:to>
      <xdr:col>73</xdr:col>
      <xdr:colOff>180975</xdr:colOff>
      <xdr:row>82</xdr:row>
      <xdr:rowOff>5080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3893800" y="1394968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38100</xdr:rowOff>
    </xdr:from>
    <xdr:to>
      <xdr:col>74</xdr:col>
      <xdr:colOff>31750</xdr:colOff>
      <xdr:row>77</xdr:row>
      <xdr:rowOff>139700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149877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300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81</xdr:row>
      <xdr:rowOff>62230</xdr:rowOff>
    </xdr:from>
    <xdr:to>
      <xdr:col>69</xdr:col>
      <xdr:colOff>92075</xdr:colOff>
      <xdr:row>81</xdr:row>
      <xdr:rowOff>69850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004800" y="139496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102870</xdr:rowOff>
    </xdr:from>
    <xdr:to>
      <xdr:col>69</xdr:col>
      <xdr:colOff>142875</xdr:colOff>
      <xdr:row>77</xdr:row>
      <xdr:rowOff>33020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43197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11430</xdr:rowOff>
    </xdr:from>
    <xdr:to>
      <xdr:col>65</xdr:col>
      <xdr:colOff>53975</xdr:colOff>
      <xdr:row>78</xdr:row>
      <xdr:rowOff>113030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123207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315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41911</xdr:rowOff>
    </xdr:from>
    <xdr:to>
      <xdr:col>82</xdr:col>
      <xdr:colOff>158750</xdr:colOff>
      <xdr:row>77</xdr:row>
      <xdr:rowOff>143511</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58438</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3088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83820</xdr:rowOff>
    </xdr:from>
    <xdr:to>
      <xdr:col>78</xdr:col>
      <xdr:colOff>120650</xdr:colOff>
      <xdr:row>78</xdr:row>
      <xdr:rowOff>13970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328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170197</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33718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81</xdr:row>
      <xdr:rowOff>125730</xdr:rowOff>
    </xdr:from>
    <xdr:to>
      <xdr:col>74</xdr:col>
      <xdr:colOff>31750</xdr:colOff>
      <xdr:row>82</xdr:row>
      <xdr:rowOff>55880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401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82</xdr:row>
      <xdr:rowOff>40657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409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81</xdr:row>
      <xdr:rowOff>11430</xdr:rowOff>
    </xdr:from>
    <xdr:to>
      <xdr:col>69</xdr:col>
      <xdr:colOff>142875</xdr:colOff>
      <xdr:row>81</xdr:row>
      <xdr:rowOff>113030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389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81</xdr:row>
      <xdr:rowOff>97807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398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81</xdr:row>
      <xdr:rowOff>19050</xdr:rowOff>
    </xdr:from>
    <xdr:to>
      <xdr:col>65</xdr:col>
      <xdr:colOff>53975</xdr:colOff>
      <xdr:row>81</xdr:row>
      <xdr:rowOff>120650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390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81</xdr:row>
      <xdr:rowOff>105427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399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福井県おおい町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a:extLst>
            <a:ext uri="{FF2B5EF4-FFF2-40B4-BE49-F238E27FC236}">
              <a16:creationId xmlns:a16="http://schemas.microsoft.com/office/drawing/2014/main" id="{00000000-0008-0000-0500-000028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127208</xdr:rowOff>
    </xdr:from>
    <xdr:to>
      <xdr:col>29</xdr:col>
      <xdr:colOff>127000</xdr:colOff>
      <xdr:row>19</xdr:row>
      <xdr:rowOff>80316</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flipV="1">
          <a:off x="5651500" y="2232233"/>
          <a:ext cx="0" cy="11532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52393</xdr:rowOff>
    </xdr:from>
    <xdr:ext cx="762000" cy="259045"/>
    <xdr:sp macro="" textlink="">
      <xdr:nvSpPr>
        <xdr:cNvPr id="42" name="人口1人当たり決算額の推移最小値テキスト130">
          <a:extLst>
            <a:ext uri="{FF2B5EF4-FFF2-40B4-BE49-F238E27FC236}">
              <a16:creationId xmlns:a16="http://schemas.microsoft.com/office/drawing/2014/main" id="{00000000-0008-0000-0500-00002A000000}"/>
            </a:ext>
          </a:extLst>
        </xdr:cNvPr>
        <xdr:cNvSpPr txBox="1"/>
      </xdr:nvSpPr>
      <xdr:spPr>
        <a:xfrm>
          <a:off x="5740400" y="3357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80316</xdr:rowOff>
    </xdr:from>
    <xdr:to>
      <xdr:col>30</xdr:col>
      <xdr:colOff>25400</xdr:colOff>
      <xdr:row>19</xdr:row>
      <xdr:rowOff>80316</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5562600" y="33854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42135</xdr:rowOff>
    </xdr:from>
    <xdr:ext cx="762000" cy="259045"/>
    <xdr:sp macro="" textlink="">
      <xdr:nvSpPr>
        <xdr:cNvPr id="44" name="人口1人当たり決算額の推移最大値テキスト130">
          <a:extLst>
            <a:ext uri="{FF2B5EF4-FFF2-40B4-BE49-F238E27FC236}">
              <a16:creationId xmlns:a16="http://schemas.microsoft.com/office/drawing/2014/main" id="{00000000-0008-0000-0500-00002C000000}"/>
            </a:ext>
          </a:extLst>
        </xdr:cNvPr>
        <xdr:cNvSpPr txBox="1"/>
      </xdr:nvSpPr>
      <xdr:spPr>
        <a:xfrm>
          <a:off x="5740400" y="1975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127208</xdr:rowOff>
    </xdr:from>
    <xdr:to>
      <xdr:col>30</xdr:col>
      <xdr:colOff>25400</xdr:colOff>
      <xdr:row>12</xdr:row>
      <xdr:rowOff>127208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22322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137883</xdr:rowOff>
    </xdr:from>
    <xdr:to>
      <xdr:col>29</xdr:col>
      <xdr:colOff>127000</xdr:colOff>
      <xdr:row>15</xdr:row>
      <xdr:rowOff>88311</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003800" y="2585808"/>
          <a:ext cx="647700" cy="1218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49468</xdr:rowOff>
    </xdr:from>
    <xdr:ext cx="762000" cy="259045"/>
    <xdr:sp macro="" textlink="">
      <xdr:nvSpPr>
        <xdr:cNvPr id="47" name="人口1人当たり決算額の推移平均値テキスト130">
          <a:extLst>
            <a:ext uri="{FF2B5EF4-FFF2-40B4-BE49-F238E27FC236}">
              <a16:creationId xmlns:a16="http://schemas.microsoft.com/office/drawing/2014/main" id="{00000000-0008-0000-0500-00002F000000}"/>
            </a:ext>
          </a:extLst>
        </xdr:cNvPr>
        <xdr:cNvSpPr txBox="1"/>
      </xdr:nvSpPr>
      <xdr:spPr>
        <a:xfrm>
          <a:off x="5740400" y="28402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77391</xdr:rowOff>
    </xdr:from>
    <xdr:to>
      <xdr:col>29</xdr:col>
      <xdr:colOff>177800</xdr:colOff>
      <xdr:row>17</xdr:row>
      <xdr:rowOff>7541</xdr:rowOff>
    </xdr:to>
    <xdr:sp macro="" textlink="">
      <xdr:nvSpPr>
        <xdr:cNvPr id="48" name="フローチャート: 判断 47">
          <a:extLst>
            <a:ext uri="{FF2B5EF4-FFF2-40B4-BE49-F238E27FC236}">
              <a16:creationId xmlns:a16="http://schemas.microsoft.com/office/drawing/2014/main" id="{00000000-0008-0000-0500-000030000000}"/>
            </a:ext>
          </a:extLst>
        </xdr:cNvPr>
        <xdr:cNvSpPr/>
      </xdr:nvSpPr>
      <xdr:spPr bwMode="auto">
        <a:xfrm>
          <a:off x="5600700" y="2868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88311</xdr:rowOff>
    </xdr:from>
    <xdr:to>
      <xdr:col>26</xdr:col>
      <xdr:colOff>50800</xdr:colOff>
      <xdr:row>15</xdr:row>
      <xdr:rowOff>155828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4305300" y="2707686"/>
          <a:ext cx="698500" cy="675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159081</xdr:rowOff>
    </xdr:from>
    <xdr:to>
      <xdr:col>26</xdr:col>
      <xdr:colOff>101600</xdr:colOff>
      <xdr:row>17</xdr:row>
      <xdr:rowOff>89231</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4953000" y="29499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74008</xdr:rowOff>
    </xdr:from>
    <xdr:ext cx="736600" cy="259045"/>
    <xdr:sp macro="" textlink="">
      <xdr:nvSpPr>
        <xdr:cNvPr id="51" name="テキスト ボックス 50">
          <a:extLst>
            <a:ext uri="{FF2B5EF4-FFF2-40B4-BE49-F238E27FC236}">
              <a16:creationId xmlns:a16="http://schemas.microsoft.com/office/drawing/2014/main" id="{00000000-0008-0000-0500-000033000000}"/>
            </a:ext>
          </a:extLst>
        </xdr:cNvPr>
        <xdr:cNvSpPr txBox="1"/>
      </xdr:nvSpPr>
      <xdr:spPr>
        <a:xfrm>
          <a:off x="4622800" y="30362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155828</xdr:rowOff>
    </xdr:from>
    <xdr:to>
      <xdr:col>22</xdr:col>
      <xdr:colOff>114300</xdr:colOff>
      <xdr:row>15</xdr:row>
      <xdr:rowOff>160269</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3606800" y="2775203"/>
          <a:ext cx="698500" cy="44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27150</xdr:rowOff>
    </xdr:from>
    <xdr:to>
      <xdr:col>22</xdr:col>
      <xdr:colOff>165100</xdr:colOff>
      <xdr:row>17</xdr:row>
      <xdr:rowOff>128750</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254500" y="29894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113527</xdr:rowOff>
    </xdr:from>
    <xdr:ext cx="7620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3924300" y="3075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160269</xdr:rowOff>
    </xdr:from>
    <xdr:to>
      <xdr:col>18</xdr:col>
      <xdr:colOff>177800</xdr:colOff>
      <xdr:row>16</xdr:row>
      <xdr:rowOff>22669</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2908300" y="2779644"/>
          <a:ext cx="698500" cy="338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40386</xdr:rowOff>
    </xdr:from>
    <xdr:to>
      <xdr:col>19</xdr:col>
      <xdr:colOff>38100</xdr:colOff>
      <xdr:row>17</xdr:row>
      <xdr:rowOff>141986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3556000" y="30026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126763</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225800" y="3089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69167</xdr:rowOff>
    </xdr:from>
    <xdr:to>
      <xdr:col>15</xdr:col>
      <xdr:colOff>101600</xdr:colOff>
      <xdr:row>17</xdr:row>
      <xdr:rowOff>170767</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2857500" y="30314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155544</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2527300" y="3117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87083</xdr:rowOff>
    </xdr:from>
    <xdr:to>
      <xdr:col>29</xdr:col>
      <xdr:colOff>177800</xdr:colOff>
      <xdr:row>15</xdr:row>
      <xdr:rowOff>17233</xdr:rowOff>
    </xdr:to>
    <xdr:sp macro="" textlink="">
      <xdr:nvSpPr>
        <xdr:cNvPr id="65" name="楕円 64">
          <a:extLst>
            <a:ext uri="{FF2B5EF4-FFF2-40B4-BE49-F238E27FC236}">
              <a16:creationId xmlns:a16="http://schemas.microsoft.com/office/drawing/2014/main" id="{00000000-0008-0000-0500-000041000000}"/>
            </a:ext>
          </a:extLst>
        </xdr:cNvPr>
        <xdr:cNvSpPr/>
      </xdr:nvSpPr>
      <xdr:spPr bwMode="auto">
        <a:xfrm>
          <a:off x="5600700" y="25350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103610</xdr:rowOff>
    </xdr:from>
    <xdr:ext cx="762000" cy="259045"/>
    <xdr:sp macro="" textlink="">
      <xdr:nvSpPr>
        <xdr:cNvPr id="66" name="人口1人当たり決算額の推移該当値テキスト130">
          <a:extLst>
            <a:ext uri="{FF2B5EF4-FFF2-40B4-BE49-F238E27FC236}">
              <a16:creationId xmlns:a16="http://schemas.microsoft.com/office/drawing/2014/main" id="{00000000-0008-0000-0500-000042000000}"/>
            </a:ext>
          </a:extLst>
        </xdr:cNvPr>
        <xdr:cNvSpPr txBox="1"/>
      </xdr:nvSpPr>
      <xdr:spPr>
        <a:xfrm>
          <a:off x="5740400" y="2380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37511</xdr:rowOff>
    </xdr:from>
    <xdr:to>
      <xdr:col>26</xdr:col>
      <xdr:colOff>101600</xdr:colOff>
      <xdr:row>15</xdr:row>
      <xdr:rowOff>139111</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4953000" y="26568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149288</xdr:rowOff>
    </xdr:from>
    <xdr:ext cx="7366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622800" y="24257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105028</xdr:rowOff>
    </xdr:from>
    <xdr:to>
      <xdr:col>22</xdr:col>
      <xdr:colOff>165100</xdr:colOff>
      <xdr:row>16</xdr:row>
      <xdr:rowOff>35178</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254500" y="27244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45355</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924300" y="2493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109469</xdr:rowOff>
    </xdr:from>
    <xdr:to>
      <xdr:col>19</xdr:col>
      <xdr:colOff>38100</xdr:colOff>
      <xdr:row>16</xdr:row>
      <xdr:rowOff>39619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3556000" y="27288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49796</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225800" y="2497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143319</xdr:rowOff>
    </xdr:from>
    <xdr:to>
      <xdr:col>15</xdr:col>
      <xdr:colOff>101600</xdr:colOff>
      <xdr:row>16</xdr:row>
      <xdr:rowOff>73469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2857500" y="27626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83646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2527300" y="2531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a:extLst>
            <a:ext uri="{FF2B5EF4-FFF2-40B4-BE49-F238E27FC236}">
              <a16:creationId xmlns:a16="http://schemas.microsoft.com/office/drawing/2014/main" id="{00000000-0008-0000-0500-00004B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a:extLst>
            <a:ext uri="{FF2B5EF4-FFF2-40B4-BE49-F238E27FC236}">
              <a16:creationId xmlns:a16="http://schemas.microsoft.com/office/drawing/2014/main" id="{00000000-0008-0000-0500-00004C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a:extLst>
            <a:ext uri="{FF2B5EF4-FFF2-40B4-BE49-F238E27FC236}">
              <a16:creationId xmlns:a16="http://schemas.microsoft.com/office/drawing/2014/main" id="{00000000-0008-0000-0500-000050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a:extLst>
            <a:ext uri="{FF2B5EF4-FFF2-40B4-BE49-F238E27FC236}">
              <a16:creationId xmlns:a16="http://schemas.microsoft.com/office/drawing/2014/main" id="{00000000-0008-0000-0500-000055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a:extLst>
            <a:ext uri="{FF2B5EF4-FFF2-40B4-BE49-F238E27FC236}">
              <a16:creationId xmlns:a16="http://schemas.microsoft.com/office/drawing/2014/main" id="{00000000-0008-0000-0500-000056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a:extLst>
            <a:ext uri="{FF2B5EF4-FFF2-40B4-BE49-F238E27FC236}">
              <a16:creationId xmlns:a16="http://schemas.microsoft.com/office/drawing/2014/main" id="{00000000-0008-0000-0500-000058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329793</xdr:rowOff>
    </xdr:from>
    <xdr:to>
      <xdr:col>29</xdr:col>
      <xdr:colOff>127000</xdr:colOff>
      <xdr:row>38</xdr:row>
      <xdr:rowOff>118949</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254343"/>
          <a:ext cx="0" cy="13322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91026</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558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118949</xdr:rowOff>
    </xdr:from>
    <xdr:to>
      <xdr:col>30</xdr:col>
      <xdr:colOff>25400</xdr:colOff>
      <xdr:row>38</xdr:row>
      <xdr:rowOff>118949</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5865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73270</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99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329793</xdr:rowOff>
    </xdr:from>
    <xdr:to>
      <xdr:col>30</xdr:col>
      <xdr:colOff>25400</xdr:colOff>
      <xdr:row>33</xdr:row>
      <xdr:rowOff>329793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2543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270916</xdr:rowOff>
    </xdr:from>
    <xdr:to>
      <xdr:col>29</xdr:col>
      <xdr:colOff>127000</xdr:colOff>
      <xdr:row>37</xdr:row>
      <xdr:rowOff>341199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003800" y="7395616"/>
          <a:ext cx="647700" cy="702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300067</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910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112090</xdr:rowOff>
    </xdr:from>
    <xdr:to>
      <xdr:col>29</xdr:col>
      <xdr:colOff>177800</xdr:colOff>
      <xdr:row>37</xdr:row>
      <xdr:rowOff>42240</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70653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341199</xdr:rowOff>
    </xdr:from>
    <xdr:to>
      <xdr:col>26</xdr:col>
      <xdr:colOff>50800</xdr:colOff>
      <xdr:row>38</xdr:row>
      <xdr:rowOff>21819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4305300" y="7465899"/>
          <a:ext cx="698500" cy="235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102464</xdr:rowOff>
    </xdr:from>
    <xdr:to>
      <xdr:col>26</xdr:col>
      <xdr:colOff>101600</xdr:colOff>
      <xdr:row>37</xdr:row>
      <xdr:rowOff>32614</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7055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214241</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824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15392</xdr:rowOff>
    </xdr:from>
    <xdr:to>
      <xdr:col>22</xdr:col>
      <xdr:colOff>114300</xdr:colOff>
      <xdr:row>38</xdr:row>
      <xdr:rowOff>21819</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3606800" y="7482992"/>
          <a:ext cx="698500" cy="64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120879</xdr:rowOff>
    </xdr:from>
    <xdr:to>
      <xdr:col>22</xdr:col>
      <xdr:colOff>165100</xdr:colOff>
      <xdr:row>37</xdr:row>
      <xdr:rowOff>51029</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70741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232656</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843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15392</xdr:rowOff>
    </xdr:from>
    <xdr:to>
      <xdr:col>18</xdr:col>
      <xdr:colOff>177800</xdr:colOff>
      <xdr:row>38</xdr:row>
      <xdr:rowOff>26733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2908300" y="7482992"/>
          <a:ext cx="698500" cy="113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141389</xdr:rowOff>
    </xdr:from>
    <xdr:to>
      <xdr:col>19</xdr:col>
      <xdr:colOff>38100</xdr:colOff>
      <xdr:row>37</xdr:row>
      <xdr:rowOff>71539</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70946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253166</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863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152527</xdr:rowOff>
    </xdr:from>
    <xdr:to>
      <xdr:col>15</xdr:col>
      <xdr:colOff>101600</xdr:colOff>
      <xdr:row>37</xdr:row>
      <xdr:rowOff>82677</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7105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264304</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874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220116</xdr:rowOff>
    </xdr:from>
    <xdr:to>
      <xdr:col>29</xdr:col>
      <xdr:colOff>177800</xdr:colOff>
      <xdr:row>37</xdr:row>
      <xdr:rowOff>321716</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73448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192193</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7316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290399</xdr:rowOff>
    </xdr:from>
    <xdr:to>
      <xdr:col>26</xdr:col>
      <xdr:colOff>101600</xdr:colOff>
      <xdr:row>38</xdr:row>
      <xdr:rowOff>49099</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74150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33876</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75014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313919</xdr:rowOff>
    </xdr:from>
    <xdr:to>
      <xdr:col>22</xdr:col>
      <xdr:colOff>165100</xdr:colOff>
      <xdr:row>38</xdr:row>
      <xdr:rowOff>72619</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74386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57396</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7524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307492</xdr:rowOff>
    </xdr:from>
    <xdr:to>
      <xdr:col>19</xdr:col>
      <xdr:colOff>38100</xdr:colOff>
      <xdr:row>38</xdr:row>
      <xdr:rowOff>66192</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74321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50969</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7518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318833</xdr:rowOff>
    </xdr:from>
    <xdr:to>
      <xdr:col>15</xdr:col>
      <xdr:colOff>101600</xdr:colOff>
      <xdr:row>38</xdr:row>
      <xdr:rowOff>77533</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74435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62310</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7529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福井県おおい町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7,681
7,581
212.19
13,060,480
12,641,096
284,470
5,395,007
931,112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133246</xdr:rowOff>
    </xdr:from>
    <xdr:to>
      <xdr:col>24</xdr:col>
      <xdr:colOff>62865</xdr:colOff>
      <xdr:row>37</xdr:row>
      <xdr:rowOff>162209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05296"/>
          <a:ext cx="1270" cy="1400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166036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09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162209</xdr:rowOff>
    </xdr:from>
    <xdr:to>
      <xdr:col>24</xdr:col>
      <xdr:colOff>152400</xdr:colOff>
      <xdr:row>37</xdr:row>
      <xdr:rowOff>162209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05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79923</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880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133246</xdr:rowOff>
    </xdr:from>
    <xdr:to>
      <xdr:col>24</xdr:col>
      <xdr:colOff>152400</xdr:colOff>
      <xdr:row>29</xdr:row>
      <xdr:rowOff>133246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05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72735</xdr:rowOff>
    </xdr:from>
    <xdr:to>
      <xdr:col>24</xdr:col>
      <xdr:colOff>63500</xdr:colOff>
      <xdr:row>33</xdr:row>
      <xdr:rowOff>32608</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559135"/>
          <a:ext cx="838200" cy="131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18795</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480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40368</xdr:rowOff>
    </xdr:from>
    <xdr:to>
      <xdr:col>24</xdr:col>
      <xdr:colOff>114300</xdr:colOff>
      <xdr:row>34</xdr:row>
      <xdr:rowOff>141968</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86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32608</xdr:rowOff>
    </xdr:from>
    <xdr:to>
      <xdr:col>19</xdr:col>
      <xdr:colOff>177800</xdr:colOff>
      <xdr:row>33</xdr:row>
      <xdr:rowOff>103475</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690458"/>
          <a:ext cx="889000" cy="7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139139</xdr:rowOff>
    </xdr:from>
    <xdr:to>
      <xdr:col>20</xdr:col>
      <xdr:colOff>38100</xdr:colOff>
      <xdr:row>35</xdr:row>
      <xdr:rowOff>69289</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6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60416</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061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94666</xdr:rowOff>
    </xdr:from>
    <xdr:to>
      <xdr:col>15</xdr:col>
      <xdr:colOff>50800</xdr:colOff>
      <xdr:row>33</xdr:row>
      <xdr:rowOff>103475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5752516"/>
          <a:ext cx="889000" cy="8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127</xdr:rowOff>
    </xdr:from>
    <xdr:to>
      <xdr:col>15</xdr:col>
      <xdr:colOff>101600</xdr:colOff>
      <xdr:row>35</xdr:row>
      <xdr:rowOff>101727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0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92854</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093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94666</xdr:rowOff>
    </xdr:from>
    <xdr:to>
      <xdr:col>10</xdr:col>
      <xdr:colOff>114300</xdr:colOff>
      <xdr:row>33</xdr:row>
      <xdr:rowOff>135852</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752516"/>
          <a:ext cx="889000" cy="41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8852</xdr:rowOff>
    </xdr:from>
    <xdr:to>
      <xdr:col>10</xdr:col>
      <xdr:colOff>165100</xdr:colOff>
      <xdr:row>35</xdr:row>
      <xdr:rowOff>110452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0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101579</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102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44902</xdr:rowOff>
    </xdr:from>
    <xdr:to>
      <xdr:col>6</xdr:col>
      <xdr:colOff>38100</xdr:colOff>
      <xdr:row>35</xdr:row>
      <xdr:rowOff>146502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4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137629</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6138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21935</xdr:rowOff>
    </xdr:from>
    <xdr:to>
      <xdr:col>24</xdr:col>
      <xdr:colOff>114300</xdr:colOff>
      <xdr:row>32</xdr:row>
      <xdr:rowOff>123535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508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44812</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359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153258</xdr:rowOff>
    </xdr:from>
    <xdr:to>
      <xdr:col>20</xdr:col>
      <xdr:colOff>38100</xdr:colOff>
      <xdr:row>33</xdr:row>
      <xdr:rowOff>83408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639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99935</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414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52675</xdr:rowOff>
    </xdr:from>
    <xdr:to>
      <xdr:col>15</xdr:col>
      <xdr:colOff>101600</xdr:colOff>
      <xdr:row>33</xdr:row>
      <xdr:rowOff>154275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71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31</xdr:row>
      <xdr:rowOff>170802</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485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43866</xdr:rowOff>
    </xdr:from>
    <xdr:to>
      <xdr:col>10</xdr:col>
      <xdr:colOff>165100</xdr:colOff>
      <xdr:row>33</xdr:row>
      <xdr:rowOff>145466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701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31</xdr:row>
      <xdr:rowOff>161993</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476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85052</xdr:rowOff>
    </xdr:from>
    <xdr:to>
      <xdr:col>6</xdr:col>
      <xdr:colOff>38100</xdr:colOff>
      <xdr:row>34</xdr:row>
      <xdr:rowOff>15202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742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31729</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518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123042</xdr:rowOff>
    </xdr:from>
    <xdr:to>
      <xdr:col>24</xdr:col>
      <xdr:colOff>62865</xdr:colOff>
      <xdr:row>58</xdr:row>
      <xdr:rowOff>112706</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866992"/>
          <a:ext cx="1270" cy="1189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116533</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10060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112706</xdr:rowOff>
    </xdr:from>
    <xdr:to>
      <xdr:col>24</xdr:col>
      <xdr:colOff>152400</xdr:colOff>
      <xdr:row>58</xdr:row>
      <xdr:rowOff>112706</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10056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69719</xdr:rowOff>
    </xdr:from>
    <xdr:ext cx="690189"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6422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2,661,435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123042</xdr:rowOff>
    </xdr:from>
    <xdr:to>
      <xdr:col>24</xdr:col>
      <xdr:colOff>152400</xdr:colOff>
      <xdr:row>51</xdr:row>
      <xdr:rowOff>123042</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866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154014</xdr:rowOff>
    </xdr:from>
    <xdr:to>
      <xdr:col>24</xdr:col>
      <xdr:colOff>63500</xdr:colOff>
      <xdr:row>57</xdr:row>
      <xdr:rowOff>170287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3797300" y="9926664"/>
          <a:ext cx="838200" cy="16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149172</xdr:rowOff>
    </xdr:from>
    <xdr:ext cx="599010"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9218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170745</xdr:rowOff>
    </xdr:from>
    <xdr:to>
      <xdr:col>24</xdr:col>
      <xdr:colOff>114300</xdr:colOff>
      <xdr:row>58</xdr:row>
      <xdr:rowOff>100895</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94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166525</xdr:rowOff>
    </xdr:from>
    <xdr:to>
      <xdr:col>19</xdr:col>
      <xdr:colOff>177800</xdr:colOff>
      <xdr:row>57</xdr:row>
      <xdr:rowOff>170287</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2908300" y="9939175"/>
          <a:ext cx="889000" cy="3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19851</xdr:rowOff>
    </xdr:from>
    <xdr:to>
      <xdr:col>20</xdr:col>
      <xdr:colOff>38100</xdr:colOff>
      <xdr:row>58</xdr:row>
      <xdr:rowOff>121451</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963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112578</xdr:rowOff>
    </xdr:from>
    <xdr:ext cx="599010"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497795" y="10056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166525</xdr:rowOff>
    </xdr:from>
    <xdr:to>
      <xdr:col>15</xdr:col>
      <xdr:colOff>50800</xdr:colOff>
      <xdr:row>58</xdr:row>
      <xdr:rowOff>12180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019300" y="9939175"/>
          <a:ext cx="889000" cy="17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20772</xdr:rowOff>
    </xdr:from>
    <xdr:to>
      <xdr:col>15</xdr:col>
      <xdr:colOff>101600</xdr:colOff>
      <xdr:row>58</xdr:row>
      <xdr:rowOff>122372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96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113499</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08795" y="10057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1670</xdr:rowOff>
    </xdr:from>
    <xdr:to>
      <xdr:col>10</xdr:col>
      <xdr:colOff>114300</xdr:colOff>
      <xdr:row>58</xdr:row>
      <xdr:rowOff>12180</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1130300" y="9945770"/>
          <a:ext cx="889000" cy="10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27578</xdr:rowOff>
    </xdr:from>
    <xdr:to>
      <xdr:col>10</xdr:col>
      <xdr:colOff>165100</xdr:colOff>
      <xdr:row>58</xdr:row>
      <xdr:rowOff>129178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97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120305</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19795" y="10064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29545</xdr:rowOff>
    </xdr:from>
    <xdr:to>
      <xdr:col>6</xdr:col>
      <xdr:colOff>38100</xdr:colOff>
      <xdr:row>58</xdr:row>
      <xdr:rowOff>131145</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973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122272</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30795" y="10066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103214</xdr:rowOff>
    </xdr:from>
    <xdr:to>
      <xdr:col>24</xdr:col>
      <xdr:colOff>114300</xdr:colOff>
      <xdr:row>58</xdr:row>
      <xdr:rowOff>33364</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875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126091</xdr:rowOff>
    </xdr:from>
    <xdr:ext cx="599010"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727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119487</xdr:rowOff>
    </xdr:from>
    <xdr:to>
      <xdr:col>20</xdr:col>
      <xdr:colOff>38100</xdr:colOff>
      <xdr:row>58</xdr:row>
      <xdr:rowOff>49637</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892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66164</xdr:rowOff>
    </xdr:from>
    <xdr:ext cx="59901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497795" y="9667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115725</xdr:rowOff>
    </xdr:from>
    <xdr:to>
      <xdr:col>15</xdr:col>
      <xdr:colOff>101600</xdr:colOff>
      <xdr:row>58</xdr:row>
      <xdr:rowOff>45875</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888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62402</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08795" y="9663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132830</xdr:rowOff>
    </xdr:from>
    <xdr:to>
      <xdr:col>10</xdr:col>
      <xdr:colOff>165100</xdr:colOff>
      <xdr:row>58</xdr:row>
      <xdr:rowOff>62980</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90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79507</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19795" y="9680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122320</xdr:rowOff>
    </xdr:from>
    <xdr:to>
      <xdr:col>6</xdr:col>
      <xdr:colOff>38100</xdr:colOff>
      <xdr:row>58</xdr:row>
      <xdr:rowOff>52470</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989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68997</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30795" y="9670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21075</xdr:rowOff>
    </xdr:from>
    <xdr:to>
      <xdr:col>24</xdr:col>
      <xdr:colOff>62865</xdr:colOff>
      <xdr:row>79</xdr:row>
      <xdr:rowOff>32238</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022575"/>
          <a:ext cx="1270" cy="1554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36065</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806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32238</xdr:rowOff>
    </xdr:from>
    <xdr:to>
      <xdr:col>24</xdr:col>
      <xdr:colOff>152400</xdr:colOff>
      <xdr:row>79</xdr:row>
      <xdr:rowOff>32238</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57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139202</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1797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21075</xdr:rowOff>
    </xdr:from>
    <xdr:to>
      <xdr:col>24</xdr:col>
      <xdr:colOff>152400</xdr:colOff>
      <xdr:row>70</xdr:row>
      <xdr:rowOff>21075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022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139033</xdr:rowOff>
    </xdr:from>
    <xdr:to>
      <xdr:col>24</xdr:col>
      <xdr:colOff>63500</xdr:colOff>
      <xdr:row>74</xdr:row>
      <xdr:rowOff>97561</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3797300" y="12654883"/>
          <a:ext cx="838200" cy="129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24713</xdr:rowOff>
    </xdr:from>
    <xdr:ext cx="534377"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2263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46286</xdr:rowOff>
    </xdr:from>
    <xdr:to>
      <xdr:col>24</xdr:col>
      <xdr:colOff>114300</xdr:colOff>
      <xdr:row>77</xdr:row>
      <xdr:rowOff>147886</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24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97561</xdr:rowOff>
    </xdr:from>
    <xdr:to>
      <xdr:col>19</xdr:col>
      <xdr:colOff>177800</xdr:colOff>
      <xdr:row>76</xdr:row>
      <xdr:rowOff>22237</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908300" y="12784861"/>
          <a:ext cx="889000" cy="267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94386</xdr:rowOff>
    </xdr:from>
    <xdr:to>
      <xdr:col>20</xdr:col>
      <xdr:colOff>38100</xdr:colOff>
      <xdr:row>78</xdr:row>
      <xdr:rowOff>24536</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29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15663</xdr:rowOff>
    </xdr:from>
    <xdr:ext cx="534377"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30111" y="13388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2598</xdr:rowOff>
    </xdr:from>
    <xdr:to>
      <xdr:col>15</xdr:col>
      <xdr:colOff>50800</xdr:colOff>
      <xdr:row>76</xdr:row>
      <xdr:rowOff>22237</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019300" y="12861348"/>
          <a:ext cx="889000" cy="19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110350</xdr:rowOff>
    </xdr:from>
    <xdr:to>
      <xdr:col>15</xdr:col>
      <xdr:colOff>101600</xdr:colOff>
      <xdr:row>78</xdr:row>
      <xdr:rowOff>40500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31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31627</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41111" y="13404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2598</xdr:rowOff>
    </xdr:from>
    <xdr:to>
      <xdr:col>10</xdr:col>
      <xdr:colOff>114300</xdr:colOff>
      <xdr:row>75</xdr:row>
      <xdr:rowOff>68282</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1130300" y="12861348"/>
          <a:ext cx="889000" cy="65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116027</xdr:rowOff>
    </xdr:from>
    <xdr:to>
      <xdr:col>10</xdr:col>
      <xdr:colOff>165100</xdr:colOff>
      <xdr:row>78</xdr:row>
      <xdr:rowOff>46177</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3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37304</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52111" y="1341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140773</xdr:rowOff>
    </xdr:from>
    <xdr:to>
      <xdr:col>6</xdr:col>
      <xdr:colOff>38100</xdr:colOff>
      <xdr:row>78</xdr:row>
      <xdr:rowOff>70923</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342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62050</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63111" y="13435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88233</xdr:rowOff>
    </xdr:from>
    <xdr:to>
      <xdr:col>24</xdr:col>
      <xdr:colOff>114300</xdr:colOff>
      <xdr:row>74</xdr:row>
      <xdr:rowOff>18383</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2604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111110</xdr:rowOff>
    </xdr:from>
    <xdr:ext cx="534377"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2455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46761</xdr:rowOff>
    </xdr:from>
    <xdr:to>
      <xdr:col>20</xdr:col>
      <xdr:colOff>38100</xdr:colOff>
      <xdr:row>74</xdr:row>
      <xdr:rowOff>148361</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2734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72</xdr:row>
      <xdr:rowOff>164888</xdr:rowOff>
    </xdr:from>
    <xdr:ext cx="534377"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30111" y="1250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142887</xdr:rowOff>
    </xdr:from>
    <xdr:to>
      <xdr:col>15</xdr:col>
      <xdr:colOff>101600</xdr:colOff>
      <xdr:row>76</xdr:row>
      <xdr:rowOff>73037</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001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89564</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41111" y="12776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123248</xdr:rowOff>
    </xdr:from>
    <xdr:to>
      <xdr:col>10</xdr:col>
      <xdr:colOff>165100</xdr:colOff>
      <xdr:row>75</xdr:row>
      <xdr:rowOff>53398</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2810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73</xdr:row>
      <xdr:rowOff>69925</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52111" y="12585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17482</xdr:rowOff>
    </xdr:from>
    <xdr:to>
      <xdr:col>6</xdr:col>
      <xdr:colOff>38100</xdr:colOff>
      <xdr:row>75</xdr:row>
      <xdr:rowOff>119082</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2876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73</xdr:row>
      <xdr:rowOff>135609</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63111" y="12651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75006</xdr:rowOff>
    </xdr:from>
    <xdr:to>
      <xdr:col>24</xdr:col>
      <xdr:colOff>62865</xdr:colOff>
      <xdr:row>99</xdr:row>
      <xdr:rowOff>35252</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676956"/>
          <a:ext cx="1270" cy="1331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39079</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012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35252</xdr:rowOff>
    </xdr:from>
    <xdr:to>
      <xdr:col>24</xdr:col>
      <xdr:colOff>152400</xdr:colOff>
      <xdr:row>99</xdr:row>
      <xdr:rowOff>35252</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008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21683</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452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75006</xdr:rowOff>
    </xdr:from>
    <xdr:to>
      <xdr:col>24</xdr:col>
      <xdr:colOff>152400</xdr:colOff>
      <xdr:row>91</xdr:row>
      <xdr:rowOff>75006</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676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32860</xdr:rowOff>
    </xdr:from>
    <xdr:to>
      <xdr:col>24</xdr:col>
      <xdr:colOff>63500</xdr:colOff>
      <xdr:row>96</xdr:row>
      <xdr:rowOff>38041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3797300" y="16492060"/>
          <a:ext cx="838200" cy="5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154142</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613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4265</xdr:rowOff>
    </xdr:from>
    <xdr:to>
      <xdr:col>24</xdr:col>
      <xdr:colOff>114300</xdr:colOff>
      <xdr:row>97</xdr:row>
      <xdr:rowOff>105865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634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32860</xdr:rowOff>
    </xdr:from>
    <xdr:to>
      <xdr:col>19</xdr:col>
      <xdr:colOff>177800</xdr:colOff>
      <xdr:row>96</xdr:row>
      <xdr:rowOff>113488</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6492060"/>
          <a:ext cx="889000" cy="8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47561</xdr:rowOff>
    </xdr:from>
    <xdr:to>
      <xdr:col>20</xdr:col>
      <xdr:colOff>38100</xdr:colOff>
      <xdr:row>97</xdr:row>
      <xdr:rowOff>149161</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67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140288</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770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9170</xdr:rowOff>
    </xdr:from>
    <xdr:to>
      <xdr:col>15</xdr:col>
      <xdr:colOff>50800</xdr:colOff>
      <xdr:row>96</xdr:row>
      <xdr:rowOff>113488</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019300" y="16468370"/>
          <a:ext cx="889000" cy="104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88054</xdr:rowOff>
    </xdr:from>
    <xdr:to>
      <xdr:col>15</xdr:col>
      <xdr:colOff>101600</xdr:colOff>
      <xdr:row>98</xdr:row>
      <xdr:rowOff>18204</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71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9331</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811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9170</xdr:rowOff>
    </xdr:from>
    <xdr:to>
      <xdr:col>10</xdr:col>
      <xdr:colOff>114300</xdr:colOff>
      <xdr:row>97</xdr:row>
      <xdr:rowOff>21513</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468370"/>
          <a:ext cx="889000" cy="183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169032</xdr:rowOff>
    </xdr:from>
    <xdr:to>
      <xdr:col>10</xdr:col>
      <xdr:colOff>165100</xdr:colOff>
      <xdr:row>97</xdr:row>
      <xdr:rowOff>99182</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628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90309</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720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11221</xdr:rowOff>
    </xdr:from>
    <xdr:to>
      <xdr:col>6</xdr:col>
      <xdr:colOff>38100</xdr:colOff>
      <xdr:row>98</xdr:row>
      <xdr:rowOff>112821</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813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103948</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906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158691</xdr:rowOff>
    </xdr:from>
    <xdr:to>
      <xdr:col>24</xdr:col>
      <xdr:colOff>114300</xdr:colOff>
      <xdr:row>96</xdr:row>
      <xdr:rowOff>88841</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446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10118</xdr:rowOff>
    </xdr:from>
    <xdr:ext cx="599010"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297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153510</xdr:rowOff>
    </xdr:from>
    <xdr:to>
      <xdr:col>20</xdr:col>
      <xdr:colOff>38100</xdr:colOff>
      <xdr:row>96</xdr:row>
      <xdr:rowOff>83660</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44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100187</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497795" y="16216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62688</xdr:rowOff>
    </xdr:from>
    <xdr:to>
      <xdr:col>15</xdr:col>
      <xdr:colOff>101600</xdr:colOff>
      <xdr:row>96</xdr:row>
      <xdr:rowOff>164288</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521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9365</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08795" y="16297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129820</xdr:rowOff>
    </xdr:from>
    <xdr:to>
      <xdr:col>10</xdr:col>
      <xdr:colOff>165100</xdr:colOff>
      <xdr:row>96</xdr:row>
      <xdr:rowOff>59970</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41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76497</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19795" y="16192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142163</xdr:rowOff>
    </xdr:from>
    <xdr:to>
      <xdr:col>6</xdr:col>
      <xdr:colOff>38100</xdr:colOff>
      <xdr:row>97</xdr:row>
      <xdr:rowOff>72313</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60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88840</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376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73677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40632</xdr:rowOff>
    </xdr:from>
    <xdr:to>
      <xdr:col>54</xdr:col>
      <xdr:colOff>189865</xdr:colOff>
      <xdr:row>39</xdr:row>
      <xdr:rowOff>128822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184132"/>
          <a:ext cx="1270" cy="1631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132649</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819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128822</xdr:rowOff>
    </xdr:from>
    <xdr:to>
      <xdr:col>55</xdr:col>
      <xdr:colOff>88900</xdr:colOff>
      <xdr:row>39</xdr:row>
      <xdr:rowOff>128822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815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158759</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4959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40632</xdr:rowOff>
    </xdr:from>
    <xdr:to>
      <xdr:col>55</xdr:col>
      <xdr:colOff>88900</xdr:colOff>
      <xdr:row>30</xdr:row>
      <xdr:rowOff>40632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184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147168</xdr:rowOff>
    </xdr:from>
    <xdr:to>
      <xdr:col>55</xdr:col>
      <xdr:colOff>0</xdr:colOff>
      <xdr:row>37</xdr:row>
      <xdr:rowOff>144070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6147918"/>
          <a:ext cx="838200" cy="339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17843</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3614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39416</xdr:rowOff>
    </xdr:from>
    <xdr:to>
      <xdr:col>55</xdr:col>
      <xdr:colOff>50800</xdr:colOff>
      <xdr:row>37</xdr:row>
      <xdr:rowOff>141016</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383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144070</xdr:rowOff>
    </xdr:from>
    <xdr:to>
      <xdr:col>50</xdr:col>
      <xdr:colOff>114300</xdr:colOff>
      <xdr:row>38</xdr:row>
      <xdr:rowOff>25518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6487720"/>
          <a:ext cx="889000" cy="52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111619</xdr:rowOff>
    </xdr:from>
    <xdr:to>
      <xdr:col>50</xdr:col>
      <xdr:colOff>165100</xdr:colOff>
      <xdr:row>38</xdr:row>
      <xdr:rowOff>41770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45526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32896</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6547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25518</xdr:rowOff>
    </xdr:from>
    <xdr:to>
      <xdr:col>45</xdr:col>
      <xdr:colOff>177800</xdr:colOff>
      <xdr:row>38</xdr:row>
      <xdr:rowOff>40282</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6540618"/>
          <a:ext cx="889000" cy="1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143132</xdr:rowOff>
    </xdr:from>
    <xdr:to>
      <xdr:col>46</xdr:col>
      <xdr:colOff>38100</xdr:colOff>
      <xdr:row>38</xdr:row>
      <xdr:rowOff>73282</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486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89809</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6262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8423</xdr:rowOff>
    </xdr:from>
    <xdr:to>
      <xdr:col>41</xdr:col>
      <xdr:colOff>50800</xdr:colOff>
      <xdr:row>38</xdr:row>
      <xdr:rowOff>40282</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6009173"/>
          <a:ext cx="889000" cy="546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13695</xdr:rowOff>
    </xdr:from>
    <xdr:to>
      <xdr:col>41</xdr:col>
      <xdr:colOff>101600</xdr:colOff>
      <xdr:row>38</xdr:row>
      <xdr:rowOff>115295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52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106422</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6621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167157</xdr:rowOff>
    </xdr:from>
    <xdr:to>
      <xdr:col>36</xdr:col>
      <xdr:colOff>165100</xdr:colOff>
      <xdr:row>36</xdr:row>
      <xdr:rowOff>97307</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167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88434</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6260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96368</xdr:rowOff>
    </xdr:from>
    <xdr:to>
      <xdr:col>55</xdr:col>
      <xdr:colOff>50800</xdr:colOff>
      <xdr:row>36</xdr:row>
      <xdr:rowOff>26518</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097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119245</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5948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93270</xdr:rowOff>
    </xdr:from>
    <xdr:to>
      <xdr:col>50</xdr:col>
      <xdr:colOff>165100</xdr:colOff>
      <xdr:row>38</xdr:row>
      <xdr:rowOff>23420</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43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39947</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6212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146168</xdr:rowOff>
    </xdr:from>
    <xdr:to>
      <xdr:col>46</xdr:col>
      <xdr:colOff>38100</xdr:colOff>
      <xdr:row>38</xdr:row>
      <xdr:rowOff>76318</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489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67445</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6582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160932</xdr:rowOff>
    </xdr:from>
    <xdr:to>
      <xdr:col>41</xdr:col>
      <xdr:colOff>101600</xdr:colOff>
      <xdr:row>38</xdr:row>
      <xdr:rowOff>91082</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504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107609</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6279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129073</xdr:rowOff>
    </xdr:from>
    <xdr:to>
      <xdr:col>36</xdr:col>
      <xdr:colOff>165100</xdr:colOff>
      <xdr:row>35</xdr:row>
      <xdr:rowOff>59223</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5958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75750</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5733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121846</xdr:rowOff>
    </xdr:from>
    <xdr:to>
      <xdr:col>54</xdr:col>
      <xdr:colOff>189865</xdr:colOff>
      <xdr:row>58</xdr:row>
      <xdr:rowOff>135971</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865796"/>
          <a:ext cx="1270" cy="1214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139798</xdr:rowOff>
    </xdr:from>
    <xdr:ext cx="469744"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10083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135971</xdr:rowOff>
    </xdr:from>
    <xdr:to>
      <xdr:col>55</xdr:col>
      <xdr:colOff>88900</xdr:colOff>
      <xdr:row>58</xdr:row>
      <xdr:rowOff>135971</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10080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68523</xdr:rowOff>
    </xdr:from>
    <xdr:ext cx="690189"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6410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2,664,051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121846</xdr:rowOff>
    </xdr:from>
    <xdr:to>
      <xdr:col>55</xdr:col>
      <xdr:colOff>88900</xdr:colOff>
      <xdr:row>51</xdr:row>
      <xdr:rowOff>121846</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865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90325</xdr:rowOff>
    </xdr:from>
    <xdr:to>
      <xdr:col>55</xdr:col>
      <xdr:colOff>0</xdr:colOff>
      <xdr:row>57</xdr:row>
      <xdr:rowOff>94845</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9639300" y="9862975"/>
          <a:ext cx="838200" cy="4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162775</xdr:rowOff>
    </xdr:from>
    <xdr:ext cx="599010"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9354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12898</xdr:rowOff>
    </xdr:from>
    <xdr:to>
      <xdr:col>55</xdr:col>
      <xdr:colOff>50800</xdr:colOff>
      <xdr:row>58</xdr:row>
      <xdr:rowOff>114498</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95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90325</xdr:rowOff>
    </xdr:from>
    <xdr:to>
      <xdr:col>50</xdr:col>
      <xdr:colOff>114300</xdr:colOff>
      <xdr:row>58</xdr:row>
      <xdr:rowOff>5843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8750300" y="9862975"/>
          <a:ext cx="889000" cy="86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13379</xdr:rowOff>
    </xdr:from>
    <xdr:to>
      <xdr:col>50</xdr:col>
      <xdr:colOff>165100</xdr:colOff>
      <xdr:row>58</xdr:row>
      <xdr:rowOff>114979</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95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106106</xdr:rowOff>
    </xdr:from>
    <xdr:ext cx="599010"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39795" y="10050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133224</xdr:rowOff>
    </xdr:from>
    <xdr:to>
      <xdr:col>45</xdr:col>
      <xdr:colOff>177800</xdr:colOff>
      <xdr:row>58</xdr:row>
      <xdr:rowOff>5843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7861300" y="9905874"/>
          <a:ext cx="889000" cy="44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21981</xdr:rowOff>
    </xdr:from>
    <xdr:to>
      <xdr:col>46</xdr:col>
      <xdr:colOff>38100</xdr:colOff>
      <xdr:row>58</xdr:row>
      <xdr:rowOff>123581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966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114708</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50795" y="10058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133224</xdr:rowOff>
    </xdr:from>
    <xdr:to>
      <xdr:col>41</xdr:col>
      <xdr:colOff>50800</xdr:colOff>
      <xdr:row>58</xdr:row>
      <xdr:rowOff>15839</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6972300" y="9905874"/>
          <a:ext cx="889000" cy="54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25622</xdr:rowOff>
    </xdr:from>
    <xdr:to>
      <xdr:col>41</xdr:col>
      <xdr:colOff>101600</xdr:colOff>
      <xdr:row>58</xdr:row>
      <xdr:rowOff>127222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96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118349</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61795" y="10062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31571</xdr:rowOff>
    </xdr:from>
    <xdr:to>
      <xdr:col>36</xdr:col>
      <xdr:colOff>165100</xdr:colOff>
      <xdr:row>58</xdr:row>
      <xdr:rowOff>133171</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97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124298</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672795" y="10068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44045</xdr:rowOff>
    </xdr:from>
    <xdr:to>
      <xdr:col>55</xdr:col>
      <xdr:colOff>50800</xdr:colOff>
      <xdr:row>57</xdr:row>
      <xdr:rowOff>145645</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81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66922</xdr:rowOff>
    </xdr:from>
    <xdr:ext cx="599010"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668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39525</xdr:rowOff>
    </xdr:from>
    <xdr:to>
      <xdr:col>50</xdr:col>
      <xdr:colOff>165100</xdr:colOff>
      <xdr:row>57</xdr:row>
      <xdr:rowOff>141125</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9812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157652</xdr:rowOff>
    </xdr:from>
    <xdr:ext cx="59901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39795" y="9587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126493</xdr:rowOff>
    </xdr:from>
    <xdr:to>
      <xdr:col>46</xdr:col>
      <xdr:colOff>38100</xdr:colOff>
      <xdr:row>58</xdr:row>
      <xdr:rowOff>56643</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9899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73170</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50795" y="9674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82424</xdr:rowOff>
    </xdr:from>
    <xdr:to>
      <xdr:col>41</xdr:col>
      <xdr:colOff>101600</xdr:colOff>
      <xdr:row>58</xdr:row>
      <xdr:rowOff>12574</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855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29101</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61795" y="9630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136489</xdr:rowOff>
    </xdr:from>
    <xdr:to>
      <xdr:col>36</xdr:col>
      <xdr:colOff>165100</xdr:colOff>
      <xdr:row>58</xdr:row>
      <xdr:rowOff>66639</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990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83166</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672795" y="9684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140091</xdr:rowOff>
    </xdr:from>
    <xdr:to>
      <xdr:col>54</xdr:col>
      <xdr:colOff>189865</xdr:colOff>
      <xdr:row>78</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313041"/>
          <a:ext cx="1270" cy="1199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166448</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5395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86768</xdr:rowOff>
    </xdr:from>
    <xdr:ext cx="690189"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20882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2,624,144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140091</xdr:rowOff>
    </xdr:from>
    <xdr:to>
      <xdr:col>55</xdr:col>
      <xdr:colOff>88900</xdr:colOff>
      <xdr:row>71</xdr:row>
      <xdr:rowOff>140091</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313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62818</xdr:rowOff>
    </xdr:from>
    <xdr:to>
      <xdr:col>55</xdr:col>
      <xdr:colOff>0</xdr:colOff>
      <xdr:row>78</xdr:row>
      <xdr:rowOff>107193</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9639300" y="13435918"/>
          <a:ext cx="838200" cy="44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39448</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4125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61021</xdr:rowOff>
    </xdr:from>
    <xdr:to>
      <xdr:col>55</xdr:col>
      <xdr:colOff>50800</xdr:colOff>
      <xdr:row>78</xdr:row>
      <xdr:rowOff>162621</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43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62449</xdr:rowOff>
    </xdr:from>
    <xdr:to>
      <xdr:col>50</xdr:col>
      <xdr:colOff>114300</xdr:colOff>
      <xdr:row>78</xdr:row>
      <xdr:rowOff>62818</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8750300" y="13435549"/>
          <a:ext cx="889000" cy="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60468</xdr:rowOff>
    </xdr:from>
    <xdr:to>
      <xdr:col>50</xdr:col>
      <xdr:colOff>165100</xdr:colOff>
      <xdr:row>78</xdr:row>
      <xdr:rowOff>162068</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433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153195</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3526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4407</xdr:rowOff>
    </xdr:from>
    <xdr:to>
      <xdr:col>45</xdr:col>
      <xdr:colOff>177800</xdr:colOff>
      <xdr:row>78</xdr:row>
      <xdr:rowOff>62449</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7861300" y="13377507"/>
          <a:ext cx="889000" cy="58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63246</xdr:rowOff>
    </xdr:from>
    <xdr:to>
      <xdr:col>46</xdr:col>
      <xdr:colOff>38100</xdr:colOff>
      <xdr:row>78</xdr:row>
      <xdr:rowOff>164846</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43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155973</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3529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4407</xdr:rowOff>
    </xdr:from>
    <xdr:to>
      <xdr:col>41</xdr:col>
      <xdr:colOff>50800</xdr:colOff>
      <xdr:row>78</xdr:row>
      <xdr:rowOff>71038</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6972300" y="13377507"/>
          <a:ext cx="889000" cy="66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69791</xdr:rowOff>
    </xdr:from>
    <xdr:to>
      <xdr:col>41</xdr:col>
      <xdr:colOff>101600</xdr:colOff>
      <xdr:row>78</xdr:row>
      <xdr:rowOff>171391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442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162518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3535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71045</xdr:rowOff>
    </xdr:from>
    <xdr:to>
      <xdr:col>36</xdr:col>
      <xdr:colOff>165100</xdr:colOff>
      <xdr:row>79</xdr:row>
      <xdr:rowOff>1195</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3444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163772</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3536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56393</xdr:rowOff>
    </xdr:from>
    <xdr:to>
      <xdr:col>55</xdr:col>
      <xdr:colOff>50800</xdr:colOff>
      <xdr:row>78</xdr:row>
      <xdr:rowOff>157993</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429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15770</xdr:rowOff>
    </xdr:from>
    <xdr:ext cx="534377"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3217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12018</xdr:rowOff>
    </xdr:from>
    <xdr:to>
      <xdr:col>50</xdr:col>
      <xdr:colOff>165100</xdr:colOff>
      <xdr:row>78</xdr:row>
      <xdr:rowOff>113618</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385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130145</xdr:rowOff>
    </xdr:from>
    <xdr:ext cx="59901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339795" y="13160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11649</xdr:rowOff>
    </xdr:from>
    <xdr:to>
      <xdr:col>46</xdr:col>
      <xdr:colOff>38100</xdr:colOff>
      <xdr:row>78</xdr:row>
      <xdr:rowOff>113249</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384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129776</xdr:rowOff>
    </xdr:from>
    <xdr:ext cx="59901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450795" y="13159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125057</xdr:rowOff>
    </xdr:from>
    <xdr:to>
      <xdr:col>41</xdr:col>
      <xdr:colOff>101600</xdr:colOff>
      <xdr:row>78</xdr:row>
      <xdr:rowOff>55207</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326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71734</xdr:rowOff>
    </xdr:from>
    <xdr:ext cx="59901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61795" y="13101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20238</xdr:rowOff>
    </xdr:from>
    <xdr:to>
      <xdr:col>36</xdr:col>
      <xdr:colOff>165100</xdr:colOff>
      <xdr:row>78</xdr:row>
      <xdr:rowOff>121838</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3393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138365</xdr:rowOff>
    </xdr:from>
    <xdr:ext cx="59901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672795" y="13168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110341</xdr:rowOff>
    </xdr:from>
    <xdr:to>
      <xdr:col>54</xdr:col>
      <xdr:colOff>189865</xdr:colOff>
      <xdr:row>98</xdr:row>
      <xdr:rowOff>126684</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flipV="1">
          <a:off x="10475595" y="15712291"/>
          <a:ext cx="1270" cy="1216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130511</xdr:rowOff>
    </xdr:from>
    <xdr:ext cx="469744" cy="259045"/>
    <xdr:sp macro="" textlink="">
      <xdr:nvSpPr>
        <xdr:cNvPr id="450" name="普通建設事業費 （ うち更新整備　）最小値テキスト">
          <a:extLst>
            <a:ext uri="{FF2B5EF4-FFF2-40B4-BE49-F238E27FC236}">
              <a16:creationId xmlns:a16="http://schemas.microsoft.com/office/drawing/2014/main" id="{00000000-0008-0000-0600-0000C2010000}"/>
            </a:ext>
          </a:extLst>
        </xdr:cNvPr>
        <xdr:cNvSpPr txBox="1"/>
      </xdr:nvSpPr>
      <xdr:spPr>
        <a:xfrm>
          <a:off x="10528300" y="16932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126684</xdr:rowOff>
    </xdr:from>
    <xdr:to>
      <xdr:col>55</xdr:col>
      <xdr:colOff>88900</xdr:colOff>
      <xdr:row>98</xdr:row>
      <xdr:rowOff>126684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692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57018</xdr:rowOff>
    </xdr:from>
    <xdr:ext cx="599010" cy="259045"/>
    <xdr:sp macro="" textlink="">
      <xdr:nvSpPr>
        <xdr:cNvPr id="452" name="普通建設事業費 （ うち更新整備　）最大値テキスト">
          <a:extLst>
            <a:ext uri="{FF2B5EF4-FFF2-40B4-BE49-F238E27FC236}">
              <a16:creationId xmlns:a16="http://schemas.microsoft.com/office/drawing/2014/main" id="{00000000-0008-0000-0600-0000C4010000}"/>
            </a:ext>
          </a:extLst>
        </xdr:cNvPr>
        <xdr:cNvSpPr txBox="1"/>
      </xdr:nvSpPr>
      <xdr:spPr>
        <a:xfrm>
          <a:off x="10528300" y="15487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537,843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110341</xdr:rowOff>
    </xdr:from>
    <xdr:to>
      <xdr:col>55</xdr:col>
      <xdr:colOff>88900</xdr:colOff>
      <xdr:row>91</xdr:row>
      <xdr:rowOff>110341</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5712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162046</xdr:rowOff>
    </xdr:from>
    <xdr:to>
      <xdr:col>55</xdr:col>
      <xdr:colOff>0</xdr:colOff>
      <xdr:row>96</xdr:row>
      <xdr:rowOff>162939</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9639300" y="16278346"/>
          <a:ext cx="838200" cy="343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27249</xdr:rowOff>
    </xdr:from>
    <xdr:ext cx="534377" cy="259045"/>
    <xdr:sp macro="" textlink="">
      <xdr:nvSpPr>
        <xdr:cNvPr id="455" name="普通建設事業費 （ うち更新整備　）平均値テキスト">
          <a:extLst>
            <a:ext uri="{FF2B5EF4-FFF2-40B4-BE49-F238E27FC236}">
              <a16:creationId xmlns:a16="http://schemas.microsoft.com/office/drawing/2014/main" id="{00000000-0008-0000-0600-0000C7010000}"/>
            </a:ext>
          </a:extLst>
        </xdr:cNvPr>
        <xdr:cNvSpPr txBox="1"/>
      </xdr:nvSpPr>
      <xdr:spPr>
        <a:xfrm>
          <a:off x="10528300" y="166578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48822</xdr:rowOff>
    </xdr:from>
    <xdr:to>
      <xdr:col>55</xdr:col>
      <xdr:colOff>50800</xdr:colOff>
      <xdr:row>97</xdr:row>
      <xdr:rowOff>150422</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10426700" y="16679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162939</xdr:rowOff>
    </xdr:from>
    <xdr:to>
      <xdr:col>50</xdr:col>
      <xdr:colOff>114300</xdr:colOff>
      <xdr:row>98</xdr:row>
      <xdr:rowOff>8734</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8750300" y="16622139"/>
          <a:ext cx="889000" cy="188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56285</xdr:rowOff>
    </xdr:from>
    <xdr:to>
      <xdr:col>50</xdr:col>
      <xdr:colOff>165100</xdr:colOff>
      <xdr:row>97</xdr:row>
      <xdr:rowOff>157885</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9588500" y="1668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149012</xdr:rowOff>
    </xdr:from>
    <xdr:ext cx="534377"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9372111" y="16779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2215</xdr:rowOff>
    </xdr:from>
    <xdr:to>
      <xdr:col>45</xdr:col>
      <xdr:colOff>177800</xdr:colOff>
      <xdr:row>98</xdr:row>
      <xdr:rowOff>8734</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7861300" y="16804315"/>
          <a:ext cx="889000" cy="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79666</xdr:rowOff>
    </xdr:from>
    <xdr:to>
      <xdr:col>46</xdr:col>
      <xdr:colOff>38100</xdr:colOff>
      <xdr:row>98</xdr:row>
      <xdr:rowOff>9816</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8699500" y="16710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26343</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8483111" y="16485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71687</xdr:rowOff>
    </xdr:from>
    <xdr:to>
      <xdr:col>41</xdr:col>
      <xdr:colOff>50800</xdr:colOff>
      <xdr:row>98</xdr:row>
      <xdr:rowOff>2215</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972300" y="16702337"/>
          <a:ext cx="889000" cy="101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79944</xdr:rowOff>
    </xdr:from>
    <xdr:to>
      <xdr:col>41</xdr:col>
      <xdr:colOff>101600</xdr:colOff>
      <xdr:row>98</xdr:row>
      <xdr:rowOff>10094</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7810500" y="16710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26621</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7594111" y="16485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94166</xdr:rowOff>
    </xdr:from>
    <xdr:to>
      <xdr:col>36</xdr:col>
      <xdr:colOff>165100</xdr:colOff>
      <xdr:row>98</xdr:row>
      <xdr:rowOff>24316</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6921500" y="1672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15443</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705111" y="16817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111246</xdr:rowOff>
    </xdr:from>
    <xdr:to>
      <xdr:col>55</xdr:col>
      <xdr:colOff>50800</xdr:colOff>
      <xdr:row>95</xdr:row>
      <xdr:rowOff>41396</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10426700" y="16227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134123</xdr:rowOff>
    </xdr:from>
    <xdr:ext cx="599010" cy="259045"/>
    <xdr:sp macro="" textlink="">
      <xdr:nvSpPr>
        <xdr:cNvPr id="474" name="普通建設事業費 （ うち更新整備　）該当値テキスト">
          <a:extLst>
            <a:ext uri="{FF2B5EF4-FFF2-40B4-BE49-F238E27FC236}">
              <a16:creationId xmlns:a16="http://schemas.microsoft.com/office/drawing/2014/main" id="{00000000-0008-0000-0600-0000DA010000}"/>
            </a:ext>
          </a:extLst>
        </xdr:cNvPr>
        <xdr:cNvSpPr txBox="1"/>
      </xdr:nvSpPr>
      <xdr:spPr>
        <a:xfrm>
          <a:off x="10528300" y="16078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112139</xdr:rowOff>
    </xdr:from>
    <xdr:to>
      <xdr:col>50</xdr:col>
      <xdr:colOff>165100</xdr:colOff>
      <xdr:row>97</xdr:row>
      <xdr:rowOff>42289</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9588500" y="16571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58816</xdr:rowOff>
    </xdr:from>
    <xdr:ext cx="59901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39795" y="16346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129384</xdr:rowOff>
    </xdr:from>
    <xdr:to>
      <xdr:col>46</xdr:col>
      <xdr:colOff>38100</xdr:colOff>
      <xdr:row>98</xdr:row>
      <xdr:rowOff>59534</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8699500" y="16760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50661</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83111" y="16852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122865</xdr:rowOff>
    </xdr:from>
    <xdr:to>
      <xdr:col>41</xdr:col>
      <xdr:colOff>101600</xdr:colOff>
      <xdr:row>98</xdr:row>
      <xdr:rowOff>53015</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7810500" y="16753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44142</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846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20887</xdr:rowOff>
    </xdr:from>
    <xdr:to>
      <xdr:col>36</xdr:col>
      <xdr:colOff>165100</xdr:colOff>
      <xdr:row>97</xdr:row>
      <xdr:rowOff>122487</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6921500" y="1665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139014</xdr:rowOff>
    </xdr:from>
    <xdr:ext cx="59901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672795" y="16426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108386</xdr:rowOff>
    </xdr:from>
    <xdr:to>
      <xdr:col>85</xdr:col>
      <xdr:colOff>126364</xdr:colOff>
      <xdr:row>38</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423336"/>
          <a:ext cx="1269" cy="1231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55063</xdr:rowOff>
    </xdr:from>
    <xdr:ext cx="599010"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5198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108386</xdr:rowOff>
    </xdr:from>
    <xdr:to>
      <xdr:col>86</xdr:col>
      <xdr:colOff>25400</xdr:colOff>
      <xdr:row>31</xdr:row>
      <xdr:rowOff>108386</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423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110699</xdr:rowOff>
    </xdr:from>
    <xdr:to>
      <xdr:col>85</xdr:col>
      <xdr:colOff>127000</xdr:colOff>
      <xdr:row>38</xdr:row>
      <xdr:rowOff>123556</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5481300" y="6625799"/>
          <a:ext cx="838200" cy="1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51317</xdr:rowOff>
    </xdr:from>
    <xdr:ext cx="534377"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394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28440</xdr:rowOff>
    </xdr:from>
    <xdr:to>
      <xdr:col>85</xdr:col>
      <xdr:colOff>177800</xdr:colOff>
      <xdr:row>38</xdr:row>
      <xdr:rowOff>130040</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54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77429</xdr:rowOff>
    </xdr:from>
    <xdr:to>
      <xdr:col>81</xdr:col>
      <xdr:colOff>50800</xdr:colOff>
      <xdr:row>38</xdr:row>
      <xdr:rowOff>123556</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4592300" y="6592529"/>
          <a:ext cx="889000" cy="4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35654</xdr:rowOff>
    </xdr:from>
    <xdr:to>
      <xdr:col>81</xdr:col>
      <xdr:colOff>101600</xdr:colOff>
      <xdr:row>38</xdr:row>
      <xdr:rowOff>137254</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550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153781</xdr:rowOff>
    </xdr:from>
    <xdr:ext cx="534377"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14111" y="6325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77429</xdr:rowOff>
    </xdr:from>
    <xdr:to>
      <xdr:col>76</xdr:col>
      <xdr:colOff>114300</xdr:colOff>
      <xdr:row>38</xdr:row>
      <xdr:rowOff>102919</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3703300" y="6592529"/>
          <a:ext cx="889000" cy="25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50797</xdr:rowOff>
    </xdr:from>
    <xdr:to>
      <xdr:col>76</xdr:col>
      <xdr:colOff>165100</xdr:colOff>
      <xdr:row>38</xdr:row>
      <xdr:rowOff>152397</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565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143524</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357428" y="6658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92942</xdr:rowOff>
    </xdr:from>
    <xdr:to>
      <xdr:col>71</xdr:col>
      <xdr:colOff>177800</xdr:colOff>
      <xdr:row>38</xdr:row>
      <xdr:rowOff>102919</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814300" y="6608042"/>
          <a:ext cx="889000" cy="9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42782</xdr:rowOff>
    </xdr:from>
    <xdr:to>
      <xdr:col>72</xdr:col>
      <xdr:colOff>38100</xdr:colOff>
      <xdr:row>38</xdr:row>
      <xdr:rowOff>144382</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5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160909</xdr:rowOff>
    </xdr:from>
    <xdr:ext cx="534377"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436111" y="6333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28728</xdr:rowOff>
    </xdr:from>
    <xdr:to>
      <xdr:col>67</xdr:col>
      <xdr:colOff>101600</xdr:colOff>
      <xdr:row>38</xdr:row>
      <xdr:rowOff>130328</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5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146855</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47111" y="6319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59899</xdr:rowOff>
    </xdr:from>
    <xdr:to>
      <xdr:col>85</xdr:col>
      <xdr:colOff>177800</xdr:colOff>
      <xdr:row>38</xdr:row>
      <xdr:rowOff>161499</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574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6866</xdr:rowOff>
    </xdr:from>
    <xdr:ext cx="469744"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52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72756</xdr:rowOff>
    </xdr:from>
    <xdr:to>
      <xdr:col>81</xdr:col>
      <xdr:colOff>101600</xdr:colOff>
      <xdr:row>39</xdr:row>
      <xdr:rowOff>2906</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58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165483</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46428" y="6680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26629</xdr:rowOff>
    </xdr:from>
    <xdr:to>
      <xdr:col>76</xdr:col>
      <xdr:colOff>165100</xdr:colOff>
      <xdr:row>38</xdr:row>
      <xdr:rowOff>128229</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541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144756</xdr:rowOff>
    </xdr:from>
    <xdr:ext cx="534377"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325111" y="6316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52119</xdr:rowOff>
    </xdr:from>
    <xdr:to>
      <xdr:col>72</xdr:col>
      <xdr:colOff>38100</xdr:colOff>
      <xdr:row>38</xdr:row>
      <xdr:rowOff>153719</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567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144846</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6659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42142</xdr:rowOff>
    </xdr:from>
    <xdr:to>
      <xdr:col>67</xdr:col>
      <xdr:colOff>101600</xdr:colOff>
      <xdr:row>38</xdr:row>
      <xdr:rowOff>143742</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557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134869</xdr:rowOff>
    </xdr:from>
    <xdr:ext cx="534377"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47111" y="6649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7" name="公債費グラフ枠">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134447</xdr:rowOff>
    </xdr:from>
    <xdr:to>
      <xdr:col>85</xdr:col>
      <xdr:colOff>126364</xdr:colOff>
      <xdr:row>78</xdr:row>
      <xdr:rowOff>134136</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flipV="1">
          <a:off x="16317595" y="12307397"/>
          <a:ext cx="1269" cy="1199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137963</xdr:rowOff>
    </xdr:from>
    <xdr:ext cx="469744" cy="259045"/>
    <xdr:sp macro="" textlink="">
      <xdr:nvSpPr>
        <xdr:cNvPr id="609" name="公債費最小値テキスト">
          <a:extLst>
            <a:ext uri="{FF2B5EF4-FFF2-40B4-BE49-F238E27FC236}">
              <a16:creationId xmlns:a16="http://schemas.microsoft.com/office/drawing/2014/main" id="{00000000-0008-0000-0600-000061020000}"/>
            </a:ext>
          </a:extLst>
        </xdr:cNvPr>
        <xdr:cNvSpPr txBox="1"/>
      </xdr:nvSpPr>
      <xdr:spPr>
        <a:xfrm>
          <a:off x="16370300" y="13511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134136</xdr:rowOff>
    </xdr:from>
    <xdr:to>
      <xdr:col>86</xdr:col>
      <xdr:colOff>25400</xdr:colOff>
      <xdr:row>78</xdr:row>
      <xdr:rowOff>134136</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6230600" y="13507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81124</xdr:rowOff>
    </xdr:from>
    <xdr:ext cx="599010" cy="259045"/>
    <xdr:sp macro="" textlink="">
      <xdr:nvSpPr>
        <xdr:cNvPr id="611" name="公債費最大値テキスト">
          <a:extLst>
            <a:ext uri="{FF2B5EF4-FFF2-40B4-BE49-F238E27FC236}">
              <a16:creationId xmlns:a16="http://schemas.microsoft.com/office/drawing/2014/main" id="{00000000-0008-0000-0600-000063020000}"/>
            </a:ext>
          </a:extLst>
        </xdr:cNvPr>
        <xdr:cNvSpPr txBox="1"/>
      </xdr:nvSpPr>
      <xdr:spPr>
        <a:xfrm>
          <a:off x="16370300" y="12082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134447</xdr:rowOff>
    </xdr:from>
    <xdr:to>
      <xdr:col>86</xdr:col>
      <xdr:colOff>25400</xdr:colOff>
      <xdr:row>71</xdr:row>
      <xdr:rowOff>134447</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2307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86804</xdr:rowOff>
    </xdr:from>
    <xdr:to>
      <xdr:col>85</xdr:col>
      <xdr:colOff>127000</xdr:colOff>
      <xdr:row>78</xdr:row>
      <xdr:rowOff>89191</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5481300" y="13459904"/>
          <a:ext cx="838200" cy="2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70462</xdr:rowOff>
    </xdr:from>
    <xdr:ext cx="534377" cy="259045"/>
    <xdr:sp macro="" textlink="">
      <xdr:nvSpPr>
        <xdr:cNvPr id="614" name="公債費平均値テキスト">
          <a:extLst>
            <a:ext uri="{FF2B5EF4-FFF2-40B4-BE49-F238E27FC236}">
              <a16:creationId xmlns:a16="http://schemas.microsoft.com/office/drawing/2014/main" id="{00000000-0008-0000-0600-000066020000}"/>
            </a:ext>
          </a:extLst>
        </xdr:cNvPr>
        <xdr:cNvSpPr txBox="1"/>
      </xdr:nvSpPr>
      <xdr:spPr>
        <a:xfrm>
          <a:off x="16370300" y="13100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47585</xdr:rowOff>
    </xdr:from>
    <xdr:to>
      <xdr:col>85</xdr:col>
      <xdr:colOff>177800</xdr:colOff>
      <xdr:row>77</xdr:row>
      <xdr:rowOff>149185</xdr:rowOff>
    </xdr:to>
    <xdr:sp macro="" textlink="">
      <xdr:nvSpPr>
        <xdr:cNvPr id="615" name="フローチャート: 判断 614">
          <a:extLst>
            <a:ext uri="{FF2B5EF4-FFF2-40B4-BE49-F238E27FC236}">
              <a16:creationId xmlns:a16="http://schemas.microsoft.com/office/drawing/2014/main" id="{00000000-0008-0000-0600-000067020000}"/>
            </a:ext>
          </a:extLst>
        </xdr:cNvPr>
        <xdr:cNvSpPr/>
      </xdr:nvSpPr>
      <xdr:spPr>
        <a:xfrm>
          <a:off x="16268700" y="13249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84423</xdr:rowOff>
    </xdr:from>
    <xdr:to>
      <xdr:col>81</xdr:col>
      <xdr:colOff>50800</xdr:colOff>
      <xdr:row>78</xdr:row>
      <xdr:rowOff>86804</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4592300" y="13457523"/>
          <a:ext cx="889000" cy="2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56294</xdr:rowOff>
    </xdr:from>
    <xdr:to>
      <xdr:col>81</xdr:col>
      <xdr:colOff>101600</xdr:colOff>
      <xdr:row>77</xdr:row>
      <xdr:rowOff>157894</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5430500" y="1325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2971</xdr:rowOff>
    </xdr:from>
    <xdr:ext cx="534377"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5214111" y="1303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80347</xdr:rowOff>
    </xdr:from>
    <xdr:to>
      <xdr:col>76</xdr:col>
      <xdr:colOff>114300</xdr:colOff>
      <xdr:row>78</xdr:row>
      <xdr:rowOff>84423</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3703300" y="13453447"/>
          <a:ext cx="889000" cy="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61080</xdr:rowOff>
    </xdr:from>
    <xdr:to>
      <xdr:col>76</xdr:col>
      <xdr:colOff>165100</xdr:colOff>
      <xdr:row>77</xdr:row>
      <xdr:rowOff>162680</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4541500" y="1326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7757</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4325111" y="13037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78991</xdr:rowOff>
    </xdr:from>
    <xdr:to>
      <xdr:col>71</xdr:col>
      <xdr:colOff>177800</xdr:colOff>
      <xdr:row>78</xdr:row>
      <xdr:rowOff>80347</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814300" y="13452091"/>
          <a:ext cx="889000" cy="1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68486</xdr:rowOff>
    </xdr:from>
    <xdr:to>
      <xdr:col>72</xdr:col>
      <xdr:colOff>38100</xdr:colOff>
      <xdr:row>77</xdr:row>
      <xdr:rowOff>170086</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3652500" y="1327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15163</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3436111" y="1304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94411</xdr:rowOff>
    </xdr:from>
    <xdr:to>
      <xdr:col>67</xdr:col>
      <xdr:colOff>101600</xdr:colOff>
      <xdr:row>78</xdr:row>
      <xdr:rowOff>24561</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2763500" y="13296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41088</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2547111" y="13071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38391</xdr:rowOff>
    </xdr:from>
    <xdr:to>
      <xdr:col>85</xdr:col>
      <xdr:colOff>177800</xdr:colOff>
      <xdr:row>78</xdr:row>
      <xdr:rowOff>139991</xdr:rowOff>
    </xdr:to>
    <xdr:sp macro="" textlink="">
      <xdr:nvSpPr>
        <xdr:cNvPr id="632" name="楕円 631">
          <a:extLst>
            <a:ext uri="{FF2B5EF4-FFF2-40B4-BE49-F238E27FC236}">
              <a16:creationId xmlns:a16="http://schemas.microsoft.com/office/drawing/2014/main" id="{00000000-0008-0000-0600-000078020000}"/>
            </a:ext>
          </a:extLst>
        </xdr:cNvPr>
        <xdr:cNvSpPr/>
      </xdr:nvSpPr>
      <xdr:spPr>
        <a:xfrm>
          <a:off x="16268700" y="13411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124768</xdr:rowOff>
    </xdr:from>
    <xdr:ext cx="534377" cy="259045"/>
    <xdr:sp macro="" textlink="">
      <xdr:nvSpPr>
        <xdr:cNvPr id="633" name="公債費該当値テキスト">
          <a:extLst>
            <a:ext uri="{FF2B5EF4-FFF2-40B4-BE49-F238E27FC236}">
              <a16:creationId xmlns:a16="http://schemas.microsoft.com/office/drawing/2014/main" id="{00000000-0008-0000-0600-000079020000}"/>
            </a:ext>
          </a:extLst>
        </xdr:cNvPr>
        <xdr:cNvSpPr txBox="1"/>
      </xdr:nvSpPr>
      <xdr:spPr>
        <a:xfrm>
          <a:off x="16370300" y="13326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36004</xdr:rowOff>
    </xdr:from>
    <xdr:to>
      <xdr:col>81</xdr:col>
      <xdr:colOff>101600</xdr:colOff>
      <xdr:row>78</xdr:row>
      <xdr:rowOff>137604</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5430500" y="13409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128731</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14111" y="13501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33623</xdr:rowOff>
    </xdr:from>
    <xdr:to>
      <xdr:col>76</xdr:col>
      <xdr:colOff>165100</xdr:colOff>
      <xdr:row>78</xdr:row>
      <xdr:rowOff>135223</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4541500" y="13406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126350</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3499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29547</xdr:rowOff>
    </xdr:from>
    <xdr:to>
      <xdr:col>72</xdr:col>
      <xdr:colOff>38100</xdr:colOff>
      <xdr:row>78</xdr:row>
      <xdr:rowOff>131147</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3652500" y="13402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122274</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3495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28191</xdr:rowOff>
    </xdr:from>
    <xdr:to>
      <xdr:col>67</xdr:col>
      <xdr:colOff>101600</xdr:colOff>
      <xdr:row>78</xdr:row>
      <xdr:rowOff>129791</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2763500" y="13401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120918</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3494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6" name="積立金グラフ枠">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23555</xdr:rowOff>
    </xdr:from>
    <xdr:to>
      <xdr:col>85</xdr:col>
      <xdr:colOff>126364</xdr:colOff>
      <xdr:row>99</xdr:row>
      <xdr:rowOff>97899</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flipV="1">
          <a:off x="16317595" y="15625505"/>
          <a:ext cx="1269" cy="1445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101726</xdr:rowOff>
    </xdr:from>
    <xdr:ext cx="378565" cy="259045"/>
    <xdr:sp macro="" textlink="">
      <xdr:nvSpPr>
        <xdr:cNvPr id="668" name="積立金最小値テキスト">
          <a:extLst>
            <a:ext uri="{FF2B5EF4-FFF2-40B4-BE49-F238E27FC236}">
              <a16:creationId xmlns:a16="http://schemas.microsoft.com/office/drawing/2014/main" id="{00000000-0008-0000-0600-00009C020000}"/>
            </a:ext>
          </a:extLst>
        </xdr:cNvPr>
        <xdr:cNvSpPr txBox="1"/>
      </xdr:nvSpPr>
      <xdr:spPr>
        <a:xfrm>
          <a:off x="16370300" y="170752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97899</xdr:rowOff>
    </xdr:from>
    <xdr:to>
      <xdr:col>86</xdr:col>
      <xdr:colOff>25400</xdr:colOff>
      <xdr:row>99</xdr:row>
      <xdr:rowOff>97899</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7071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141682</xdr:rowOff>
    </xdr:from>
    <xdr:ext cx="599010" cy="259045"/>
    <xdr:sp macro="" textlink="">
      <xdr:nvSpPr>
        <xdr:cNvPr id="670" name="積立金最大値テキスト">
          <a:extLst>
            <a:ext uri="{FF2B5EF4-FFF2-40B4-BE49-F238E27FC236}">
              <a16:creationId xmlns:a16="http://schemas.microsoft.com/office/drawing/2014/main" id="{00000000-0008-0000-0600-00009E020000}"/>
            </a:ext>
          </a:extLst>
        </xdr:cNvPr>
        <xdr:cNvSpPr txBox="1"/>
      </xdr:nvSpPr>
      <xdr:spPr>
        <a:xfrm>
          <a:off x="16370300" y="15400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23555</xdr:rowOff>
    </xdr:from>
    <xdr:to>
      <xdr:col>86</xdr:col>
      <xdr:colOff>25400</xdr:colOff>
      <xdr:row>91</xdr:row>
      <xdr:rowOff>23555</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6230600" y="15625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51160</xdr:rowOff>
    </xdr:from>
    <xdr:to>
      <xdr:col>85</xdr:col>
      <xdr:colOff>127000</xdr:colOff>
      <xdr:row>97</xdr:row>
      <xdr:rowOff>84894</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5481300" y="16681810"/>
          <a:ext cx="838200" cy="33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134582</xdr:rowOff>
    </xdr:from>
    <xdr:ext cx="534377" cy="259045"/>
    <xdr:sp macro="" textlink="">
      <xdr:nvSpPr>
        <xdr:cNvPr id="673" name="積立金平均値テキスト">
          <a:extLst>
            <a:ext uri="{FF2B5EF4-FFF2-40B4-BE49-F238E27FC236}">
              <a16:creationId xmlns:a16="http://schemas.microsoft.com/office/drawing/2014/main" id="{00000000-0008-0000-0600-0000A1020000}"/>
            </a:ext>
          </a:extLst>
        </xdr:cNvPr>
        <xdr:cNvSpPr txBox="1"/>
      </xdr:nvSpPr>
      <xdr:spPr>
        <a:xfrm>
          <a:off x="16370300" y="167652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156155</xdr:rowOff>
    </xdr:from>
    <xdr:to>
      <xdr:col>85</xdr:col>
      <xdr:colOff>177800</xdr:colOff>
      <xdr:row>98</xdr:row>
      <xdr:rowOff>86305</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6268700" y="1678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98454</xdr:rowOff>
    </xdr:from>
    <xdr:to>
      <xdr:col>81</xdr:col>
      <xdr:colOff>50800</xdr:colOff>
      <xdr:row>97</xdr:row>
      <xdr:rowOff>51160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4592300" y="16557654"/>
          <a:ext cx="889000" cy="124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147295</xdr:rowOff>
    </xdr:from>
    <xdr:to>
      <xdr:col>81</xdr:col>
      <xdr:colOff>101600</xdr:colOff>
      <xdr:row>98</xdr:row>
      <xdr:rowOff>77445</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5430500" y="16777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68572</xdr:rowOff>
    </xdr:from>
    <xdr:ext cx="534377"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5214111" y="16870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98454</xdr:rowOff>
    </xdr:from>
    <xdr:to>
      <xdr:col>76</xdr:col>
      <xdr:colOff>114300</xdr:colOff>
      <xdr:row>98</xdr:row>
      <xdr:rowOff>31595</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3703300" y="16557654"/>
          <a:ext cx="889000" cy="276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148532</xdr:rowOff>
    </xdr:from>
    <xdr:to>
      <xdr:col>76</xdr:col>
      <xdr:colOff>165100</xdr:colOff>
      <xdr:row>98</xdr:row>
      <xdr:rowOff>78682</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4541500" y="16779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69809</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4325111" y="16871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31595</xdr:rowOff>
    </xdr:from>
    <xdr:to>
      <xdr:col>71</xdr:col>
      <xdr:colOff>177800</xdr:colOff>
      <xdr:row>98</xdr:row>
      <xdr:rowOff>159634</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2814300" y="16833695"/>
          <a:ext cx="889000" cy="128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129973</xdr:rowOff>
    </xdr:from>
    <xdr:to>
      <xdr:col>72</xdr:col>
      <xdr:colOff>38100</xdr:colOff>
      <xdr:row>98</xdr:row>
      <xdr:rowOff>60123</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3652500" y="16760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76650</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3436111" y="16535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50851</xdr:rowOff>
    </xdr:from>
    <xdr:to>
      <xdr:col>67</xdr:col>
      <xdr:colOff>101600</xdr:colOff>
      <xdr:row>98</xdr:row>
      <xdr:rowOff>152451</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2763500" y="1685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168978</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547111" y="1662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34094</xdr:rowOff>
    </xdr:from>
    <xdr:to>
      <xdr:col>85</xdr:col>
      <xdr:colOff>177800</xdr:colOff>
      <xdr:row>97</xdr:row>
      <xdr:rowOff>135694</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6268700" y="16664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56971</xdr:rowOff>
    </xdr:from>
    <xdr:ext cx="599010" cy="259045"/>
    <xdr:sp macro="" textlink="">
      <xdr:nvSpPr>
        <xdr:cNvPr id="692" name="積立金該当値テキスト">
          <a:extLst>
            <a:ext uri="{FF2B5EF4-FFF2-40B4-BE49-F238E27FC236}">
              <a16:creationId xmlns:a16="http://schemas.microsoft.com/office/drawing/2014/main" id="{00000000-0008-0000-0600-0000B4020000}"/>
            </a:ext>
          </a:extLst>
        </xdr:cNvPr>
        <xdr:cNvSpPr txBox="1"/>
      </xdr:nvSpPr>
      <xdr:spPr>
        <a:xfrm>
          <a:off x="16370300" y="16516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360</xdr:rowOff>
    </xdr:from>
    <xdr:to>
      <xdr:col>81</xdr:col>
      <xdr:colOff>101600</xdr:colOff>
      <xdr:row>97</xdr:row>
      <xdr:rowOff>101960</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5430500" y="1663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118487</xdr:rowOff>
    </xdr:from>
    <xdr:ext cx="59901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181795" y="16406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47654</xdr:rowOff>
    </xdr:from>
    <xdr:to>
      <xdr:col>76</xdr:col>
      <xdr:colOff>165100</xdr:colOff>
      <xdr:row>96</xdr:row>
      <xdr:rowOff>149254</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4541500" y="16506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165781</xdr:rowOff>
    </xdr:from>
    <xdr:ext cx="59901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292795" y="16282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152245</xdr:rowOff>
    </xdr:from>
    <xdr:to>
      <xdr:col>72</xdr:col>
      <xdr:colOff>38100</xdr:colOff>
      <xdr:row>98</xdr:row>
      <xdr:rowOff>82395</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3652500" y="1678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73522</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875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108834</xdr:rowOff>
    </xdr:from>
    <xdr:to>
      <xdr:col>67</xdr:col>
      <xdr:colOff>101600</xdr:colOff>
      <xdr:row>99</xdr:row>
      <xdr:rowOff>38984</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2763500" y="16910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30111</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7003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3" name="投資及び出資金グラフ枠">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121488</xdr:rowOff>
    </xdr:from>
    <xdr:to>
      <xdr:col>116</xdr:col>
      <xdr:colOff>62864</xdr:colOff>
      <xdr:row>39</xdr:row>
      <xdr:rowOff>44450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flipV="1">
          <a:off x="22159595" y="5436438"/>
          <a:ext cx="1269" cy="1294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5" name="投資及び出資金最小値テキスト">
          <a:extLst>
            <a:ext uri="{FF2B5EF4-FFF2-40B4-BE49-F238E27FC236}">
              <a16:creationId xmlns:a16="http://schemas.microsoft.com/office/drawing/2014/main" id="{00000000-0008-0000-0600-0000D5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68165</xdr:rowOff>
    </xdr:from>
    <xdr:ext cx="534377" cy="259045"/>
    <xdr:sp macro="" textlink="">
      <xdr:nvSpPr>
        <xdr:cNvPr id="727" name="投資及び出資金最大値テキスト">
          <a:extLst>
            <a:ext uri="{FF2B5EF4-FFF2-40B4-BE49-F238E27FC236}">
              <a16:creationId xmlns:a16="http://schemas.microsoft.com/office/drawing/2014/main" id="{00000000-0008-0000-0600-0000D7020000}"/>
            </a:ext>
          </a:extLst>
        </xdr:cNvPr>
        <xdr:cNvSpPr txBox="1"/>
      </xdr:nvSpPr>
      <xdr:spPr>
        <a:xfrm>
          <a:off x="22212300" y="521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121488</xdr:rowOff>
    </xdr:from>
    <xdr:to>
      <xdr:col>116</xdr:col>
      <xdr:colOff>152400</xdr:colOff>
      <xdr:row>31</xdr:row>
      <xdr:rowOff>121488</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2072600" y="5436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154373</xdr:rowOff>
    </xdr:from>
    <xdr:ext cx="469744" cy="259045"/>
    <xdr:sp macro="" textlink="">
      <xdr:nvSpPr>
        <xdr:cNvPr id="730" name="投資及び出資金平均値テキスト">
          <a:extLst>
            <a:ext uri="{FF2B5EF4-FFF2-40B4-BE49-F238E27FC236}">
              <a16:creationId xmlns:a16="http://schemas.microsoft.com/office/drawing/2014/main" id="{00000000-0008-0000-0600-0000DA020000}"/>
            </a:ext>
          </a:extLst>
        </xdr:cNvPr>
        <xdr:cNvSpPr txBox="1"/>
      </xdr:nvSpPr>
      <xdr:spPr>
        <a:xfrm>
          <a:off x="22212300" y="63265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131496</xdr:rowOff>
    </xdr:from>
    <xdr:to>
      <xdr:col>116</xdr:col>
      <xdr:colOff>114300</xdr:colOff>
      <xdr:row>38</xdr:row>
      <xdr:rowOff>61646</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2110700" y="6475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33858</xdr:rowOff>
    </xdr:from>
    <xdr:to>
      <xdr:col>111</xdr:col>
      <xdr:colOff>177800</xdr:colOff>
      <xdr:row>39</xdr:row>
      <xdr:rowOff>44450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0434300" y="6720408"/>
          <a:ext cx="889000" cy="10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37350</xdr:rowOff>
    </xdr:from>
    <xdr:to>
      <xdr:col>112</xdr:col>
      <xdr:colOff>38100</xdr:colOff>
      <xdr:row>38</xdr:row>
      <xdr:rowOff>138950</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1272500" y="655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155478</xdr:rowOff>
    </xdr:from>
    <xdr:ext cx="469744"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1088428" y="6327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33858</xdr:rowOff>
    </xdr:from>
    <xdr:to>
      <xdr:col>107</xdr:col>
      <xdr:colOff>50800</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19545300" y="6720408"/>
          <a:ext cx="889000" cy="10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67335</xdr:rowOff>
    </xdr:from>
    <xdr:to>
      <xdr:col>107</xdr:col>
      <xdr:colOff>101600</xdr:colOff>
      <xdr:row>38</xdr:row>
      <xdr:rowOff>168935</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0383500" y="658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14012</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0199428" y="635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81509</xdr:rowOff>
    </xdr:from>
    <xdr:to>
      <xdr:col>102</xdr:col>
      <xdr:colOff>165100</xdr:colOff>
      <xdr:row>39</xdr:row>
      <xdr:rowOff>11659</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9494500" y="659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28186</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9310428" y="6371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84975</xdr:rowOff>
    </xdr:from>
    <xdr:to>
      <xdr:col>98</xdr:col>
      <xdr:colOff>38100</xdr:colOff>
      <xdr:row>39</xdr:row>
      <xdr:rowOff>15125</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18605500" y="660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31653</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8421428" y="6375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49" name="投資及び出資金該当値テキスト">
          <a:extLst>
            <a:ext uri="{FF2B5EF4-FFF2-40B4-BE49-F238E27FC236}">
              <a16:creationId xmlns:a16="http://schemas.microsoft.com/office/drawing/2014/main" id="{00000000-0008-0000-0600-0000ED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154508</xdr:rowOff>
    </xdr:from>
    <xdr:to>
      <xdr:col>107</xdr:col>
      <xdr:colOff>101600</xdr:colOff>
      <xdr:row>39</xdr:row>
      <xdr:rowOff>84658</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0383500" y="666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75785</xdr:rowOff>
    </xdr:from>
    <xdr:ext cx="378565"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245017" y="67623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8" name="貸付金グラフ枠">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70869</xdr:rowOff>
    </xdr:from>
    <xdr:to>
      <xdr:col>116</xdr:col>
      <xdr:colOff>62864</xdr:colOff>
      <xdr:row>58</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flipV="1">
          <a:off x="22159595" y="8643369"/>
          <a:ext cx="1269" cy="144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0" name="貸付金最小値テキスト">
          <a:extLst>
            <a:ext uri="{FF2B5EF4-FFF2-40B4-BE49-F238E27FC236}">
              <a16:creationId xmlns:a16="http://schemas.microsoft.com/office/drawing/2014/main" id="{00000000-0008-0000-0600-00000C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17546</xdr:rowOff>
    </xdr:from>
    <xdr:ext cx="534377" cy="259045"/>
    <xdr:sp macro="" textlink="">
      <xdr:nvSpPr>
        <xdr:cNvPr id="782" name="貸付金最大値テキスト">
          <a:extLst>
            <a:ext uri="{FF2B5EF4-FFF2-40B4-BE49-F238E27FC236}">
              <a16:creationId xmlns:a16="http://schemas.microsoft.com/office/drawing/2014/main" id="{00000000-0008-0000-0600-00000E030000}"/>
            </a:ext>
          </a:extLst>
        </xdr:cNvPr>
        <xdr:cNvSpPr txBox="1"/>
      </xdr:nvSpPr>
      <xdr:spPr>
        <a:xfrm>
          <a:off x="22212300" y="8418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70869</xdr:rowOff>
    </xdr:from>
    <xdr:to>
      <xdr:col>116</xdr:col>
      <xdr:colOff>152400</xdr:colOff>
      <xdr:row>50</xdr:row>
      <xdr:rowOff>70869</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8643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79007</xdr:rowOff>
    </xdr:from>
    <xdr:to>
      <xdr:col>116</xdr:col>
      <xdr:colOff>63500</xdr:colOff>
      <xdr:row>57</xdr:row>
      <xdr:rowOff>81293</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1323300" y="9851657"/>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153532</xdr:rowOff>
    </xdr:from>
    <xdr:ext cx="469744" cy="259045"/>
    <xdr:sp macro="" textlink="">
      <xdr:nvSpPr>
        <xdr:cNvPr id="785" name="貸付金平均値テキスト">
          <a:extLst>
            <a:ext uri="{FF2B5EF4-FFF2-40B4-BE49-F238E27FC236}">
              <a16:creationId xmlns:a16="http://schemas.microsoft.com/office/drawing/2014/main" id="{00000000-0008-0000-0600-000011030000}"/>
            </a:ext>
          </a:extLst>
        </xdr:cNvPr>
        <xdr:cNvSpPr txBox="1"/>
      </xdr:nvSpPr>
      <xdr:spPr>
        <a:xfrm>
          <a:off x="22212300" y="99261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3655</xdr:rowOff>
    </xdr:from>
    <xdr:to>
      <xdr:col>116</xdr:col>
      <xdr:colOff>114300</xdr:colOff>
      <xdr:row>58</xdr:row>
      <xdr:rowOff>105255</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2110700" y="994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81293</xdr:rowOff>
    </xdr:from>
    <xdr:to>
      <xdr:col>111</xdr:col>
      <xdr:colOff>177800</xdr:colOff>
      <xdr:row>57</xdr:row>
      <xdr:rowOff>85613</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0434300" y="9853943"/>
          <a:ext cx="889000" cy="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63526</xdr:rowOff>
    </xdr:from>
    <xdr:to>
      <xdr:col>112</xdr:col>
      <xdr:colOff>38100</xdr:colOff>
      <xdr:row>57</xdr:row>
      <xdr:rowOff>165126</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1272500" y="9836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156253</xdr:rowOff>
    </xdr:from>
    <xdr:ext cx="469744"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1088428" y="9928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85613</xdr:rowOff>
    </xdr:from>
    <xdr:to>
      <xdr:col>107</xdr:col>
      <xdr:colOff>50800</xdr:colOff>
      <xdr:row>57</xdr:row>
      <xdr:rowOff>86916</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19545300" y="9858263"/>
          <a:ext cx="889000" cy="1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170030</xdr:rowOff>
    </xdr:from>
    <xdr:to>
      <xdr:col>107</xdr:col>
      <xdr:colOff>101600</xdr:colOff>
      <xdr:row>57</xdr:row>
      <xdr:rowOff>100180</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0383500" y="977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116707</xdr:rowOff>
    </xdr:from>
    <xdr:ext cx="534377"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0167111" y="9546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86916</xdr:rowOff>
    </xdr:from>
    <xdr:to>
      <xdr:col>102</xdr:col>
      <xdr:colOff>114300</xdr:colOff>
      <xdr:row>57</xdr:row>
      <xdr:rowOff>88791</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18656300" y="9859566"/>
          <a:ext cx="889000" cy="1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152291</xdr:rowOff>
    </xdr:from>
    <xdr:to>
      <xdr:col>102</xdr:col>
      <xdr:colOff>165100</xdr:colOff>
      <xdr:row>58</xdr:row>
      <xdr:rowOff>82441</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9494500" y="9924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73568</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9310428" y="10017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8570</xdr:rowOff>
    </xdr:from>
    <xdr:to>
      <xdr:col>98</xdr:col>
      <xdr:colOff>38100</xdr:colOff>
      <xdr:row>58</xdr:row>
      <xdr:rowOff>110170</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8605500" y="995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101297</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8421428" y="10045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28207</xdr:rowOff>
    </xdr:from>
    <xdr:to>
      <xdr:col>116</xdr:col>
      <xdr:colOff>114300</xdr:colOff>
      <xdr:row>57</xdr:row>
      <xdr:rowOff>129807</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2110700" y="9800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51084</xdr:rowOff>
    </xdr:from>
    <xdr:ext cx="534377" cy="259045"/>
    <xdr:sp macro="" textlink="">
      <xdr:nvSpPr>
        <xdr:cNvPr id="804" name="貸付金該当値テキスト">
          <a:extLst>
            <a:ext uri="{FF2B5EF4-FFF2-40B4-BE49-F238E27FC236}">
              <a16:creationId xmlns:a16="http://schemas.microsoft.com/office/drawing/2014/main" id="{00000000-0008-0000-0600-000024030000}"/>
            </a:ext>
          </a:extLst>
        </xdr:cNvPr>
        <xdr:cNvSpPr txBox="1"/>
      </xdr:nvSpPr>
      <xdr:spPr>
        <a:xfrm>
          <a:off x="22212300" y="9652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30493</xdr:rowOff>
    </xdr:from>
    <xdr:to>
      <xdr:col>112</xdr:col>
      <xdr:colOff>38100</xdr:colOff>
      <xdr:row>57</xdr:row>
      <xdr:rowOff>132093</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1272500" y="98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55</xdr:row>
      <xdr:rowOff>148620</xdr:rowOff>
    </xdr:from>
    <xdr:ext cx="534377"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56111" y="9578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34813</xdr:rowOff>
    </xdr:from>
    <xdr:to>
      <xdr:col>107</xdr:col>
      <xdr:colOff>101600</xdr:colOff>
      <xdr:row>57</xdr:row>
      <xdr:rowOff>136413</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0383500" y="980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127540</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199428" y="9900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36116</xdr:rowOff>
    </xdr:from>
    <xdr:to>
      <xdr:col>102</xdr:col>
      <xdr:colOff>165100</xdr:colOff>
      <xdr:row>57</xdr:row>
      <xdr:rowOff>137716</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9494500" y="9808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154243</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583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37991</xdr:rowOff>
    </xdr:from>
    <xdr:to>
      <xdr:col>98</xdr:col>
      <xdr:colOff>38100</xdr:colOff>
      <xdr:row>57</xdr:row>
      <xdr:rowOff>139591</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8605500" y="9810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156118</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585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6" name="繰出金グラフ枠">
          <a:extLst>
            <a:ext uri="{FF2B5EF4-FFF2-40B4-BE49-F238E27FC236}">
              <a16:creationId xmlns:a16="http://schemas.microsoft.com/office/drawing/2014/main" id="{00000000-0008-0000-0600-00004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73</xdr:row>
      <xdr:rowOff>76</xdr:rowOff>
    </xdr:from>
    <xdr:to>
      <xdr:col>116</xdr:col>
      <xdr:colOff>62864</xdr:colOff>
      <xdr:row>79</xdr:row>
      <xdr:rowOff>85243</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flipV="1">
          <a:off x="22159595" y="12515926"/>
          <a:ext cx="1269" cy="1113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89070</xdr:rowOff>
    </xdr:from>
    <xdr:ext cx="534377" cy="259045"/>
    <xdr:sp macro="" textlink="">
      <xdr:nvSpPr>
        <xdr:cNvPr id="838" name="繰出金最小値テキスト">
          <a:extLst>
            <a:ext uri="{FF2B5EF4-FFF2-40B4-BE49-F238E27FC236}">
              <a16:creationId xmlns:a16="http://schemas.microsoft.com/office/drawing/2014/main" id="{00000000-0008-0000-0600-000046030000}"/>
            </a:ext>
          </a:extLst>
        </xdr:cNvPr>
        <xdr:cNvSpPr txBox="1"/>
      </xdr:nvSpPr>
      <xdr:spPr>
        <a:xfrm>
          <a:off x="22212300" y="13633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85243</xdr:rowOff>
    </xdr:from>
    <xdr:to>
      <xdr:col>116</xdr:col>
      <xdr:colOff>152400</xdr:colOff>
      <xdr:row>79</xdr:row>
      <xdr:rowOff>85243</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22072600" y="13629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71</xdr:row>
      <xdr:rowOff>118203</xdr:rowOff>
    </xdr:from>
    <xdr:ext cx="599010" cy="259045"/>
    <xdr:sp macro="" textlink="">
      <xdr:nvSpPr>
        <xdr:cNvPr id="840" name="繰出金最大値テキスト">
          <a:extLst>
            <a:ext uri="{FF2B5EF4-FFF2-40B4-BE49-F238E27FC236}">
              <a16:creationId xmlns:a16="http://schemas.microsoft.com/office/drawing/2014/main" id="{00000000-0008-0000-0600-000048030000}"/>
            </a:ext>
          </a:extLst>
        </xdr:cNvPr>
        <xdr:cNvSpPr txBox="1"/>
      </xdr:nvSpPr>
      <xdr:spPr>
        <a:xfrm>
          <a:off x="22212300" y="12291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73</xdr:row>
      <xdr:rowOff>76</xdr:rowOff>
    </xdr:from>
    <xdr:to>
      <xdr:col>116</xdr:col>
      <xdr:colOff>152400</xdr:colOff>
      <xdr:row>73</xdr:row>
      <xdr:rowOff>76</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2072600" y="12515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51905</xdr:rowOff>
    </xdr:from>
    <xdr:to>
      <xdr:col>116</xdr:col>
      <xdr:colOff>63500</xdr:colOff>
      <xdr:row>77</xdr:row>
      <xdr:rowOff>45935</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1323300" y="12739205"/>
          <a:ext cx="838200" cy="508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116743</xdr:rowOff>
    </xdr:from>
    <xdr:ext cx="534377" cy="259045"/>
    <xdr:sp macro="" textlink="">
      <xdr:nvSpPr>
        <xdr:cNvPr id="843" name="繰出金平均値テキスト">
          <a:extLst>
            <a:ext uri="{FF2B5EF4-FFF2-40B4-BE49-F238E27FC236}">
              <a16:creationId xmlns:a16="http://schemas.microsoft.com/office/drawing/2014/main" id="{00000000-0008-0000-0600-00004B030000}"/>
            </a:ext>
          </a:extLst>
        </xdr:cNvPr>
        <xdr:cNvSpPr txBox="1"/>
      </xdr:nvSpPr>
      <xdr:spPr>
        <a:xfrm>
          <a:off x="22212300" y="129754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93866</xdr:rowOff>
    </xdr:from>
    <xdr:to>
      <xdr:col>116</xdr:col>
      <xdr:colOff>114300</xdr:colOff>
      <xdr:row>77</xdr:row>
      <xdr:rowOff>24016</xdr:rowOff>
    </xdr:to>
    <xdr:sp macro="" textlink="">
      <xdr:nvSpPr>
        <xdr:cNvPr id="844" name="フローチャート: 判断 843">
          <a:extLst>
            <a:ext uri="{FF2B5EF4-FFF2-40B4-BE49-F238E27FC236}">
              <a16:creationId xmlns:a16="http://schemas.microsoft.com/office/drawing/2014/main" id="{00000000-0008-0000-0600-00004C030000}"/>
            </a:ext>
          </a:extLst>
        </xdr:cNvPr>
        <xdr:cNvSpPr/>
      </xdr:nvSpPr>
      <xdr:spPr>
        <a:xfrm>
          <a:off x="22110700" y="13124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51905</xdr:rowOff>
    </xdr:from>
    <xdr:to>
      <xdr:col>111</xdr:col>
      <xdr:colOff>177800</xdr:colOff>
      <xdr:row>74</xdr:row>
      <xdr:rowOff>78956</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0434300" y="12739205"/>
          <a:ext cx="889000" cy="27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120612</xdr:rowOff>
    </xdr:from>
    <xdr:to>
      <xdr:col>112</xdr:col>
      <xdr:colOff>38100</xdr:colOff>
      <xdr:row>76</xdr:row>
      <xdr:rowOff>50763</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1272500" y="1297936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41888</xdr:rowOff>
    </xdr:from>
    <xdr:ext cx="534377"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21056111" y="13072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121806</xdr:rowOff>
    </xdr:from>
    <xdr:to>
      <xdr:col>107</xdr:col>
      <xdr:colOff>50800</xdr:colOff>
      <xdr:row>74</xdr:row>
      <xdr:rowOff>78956</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9545300" y="12637656"/>
          <a:ext cx="889000" cy="1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121362</xdr:rowOff>
    </xdr:from>
    <xdr:to>
      <xdr:col>107</xdr:col>
      <xdr:colOff>101600</xdr:colOff>
      <xdr:row>76</xdr:row>
      <xdr:rowOff>51512</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0383500" y="1298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42639</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0167111" y="13072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91732</xdr:rowOff>
    </xdr:from>
    <xdr:to>
      <xdr:col>102</xdr:col>
      <xdr:colOff>114300</xdr:colOff>
      <xdr:row>73</xdr:row>
      <xdr:rowOff>121806</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656300" y="12264682"/>
          <a:ext cx="889000" cy="372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140957</xdr:rowOff>
    </xdr:from>
    <xdr:to>
      <xdr:col>102</xdr:col>
      <xdr:colOff>165100</xdr:colOff>
      <xdr:row>76</xdr:row>
      <xdr:rowOff>71107</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19494500" y="12999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62234</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9278111" y="13092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102692</xdr:rowOff>
    </xdr:from>
    <xdr:to>
      <xdr:col>98</xdr:col>
      <xdr:colOff>38100</xdr:colOff>
      <xdr:row>76</xdr:row>
      <xdr:rowOff>32841</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18605500" y="1296144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23970</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8389111" y="13054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166585</xdr:rowOff>
    </xdr:from>
    <xdr:to>
      <xdr:col>116</xdr:col>
      <xdr:colOff>114300</xdr:colOff>
      <xdr:row>77</xdr:row>
      <xdr:rowOff>96735</xdr:rowOff>
    </xdr:to>
    <xdr:sp macro="" textlink="">
      <xdr:nvSpPr>
        <xdr:cNvPr id="861" name="楕円 860">
          <a:extLst>
            <a:ext uri="{FF2B5EF4-FFF2-40B4-BE49-F238E27FC236}">
              <a16:creationId xmlns:a16="http://schemas.microsoft.com/office/drawing/2014/main" id="{00000000-0008-0000-0600-00005D030000}"/>
            </a:ext>
          </a:extLst>
        </xdr:cNvPr>
        <xdr:cNvSpPr/>
      </xdr:nvSpPr>
      <xdr:spPr>
        <a:xfrm>
          <a:off x="22110700" y="1319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145012</xdr:rowOff>
    </xdr:from>
    <xdr:ext cx="534377" cy="259045"/>
    <xdr:sp macro="" textlink="">
      <xdr:nvSpPr>
        <xdr:cNvPr id="862" name="繰出金該当値テキスト">
          <a:extLst>
            <a:ext uri="{FF2B5EF4-FFF2-40B4-BE49-F238E27FC236}">
              <a16:creationId xmlns:a16="http://schemas.microsoft.com/office/drawing/2014/main" id="{00000000-0008-0000-0600-00005E030000}"/>
            </a:ext>
          </a:extLst>
        </xdr:cNvPr>
        <xdr:cNvSpPr txBox="1"/>
      </xdr:nvSpPr>
      <xdr:spPr>
        <a:xfrm>
          <a:off x="22212300" y="13175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1105</xdr:rowOff>
    </xdr:from>
    <xdr:to>
      <xdr:col>112</xdr:col>
      <xdr:colOff>38100</xdr:colOff>
      <xdr:row>74</xdr:row>
      <xdr:rowOff>102705</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1272500" y="12688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119232</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2463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28156</xdr:rowOff>
    </xdr:from>
    <xdr:to>
      <xdr:col>107</xdr:col>
      <xdr:colOff>101600</xdr:colOff>
      <xdr:row>74</xdr:row>
      <xdr:rowOff>129756</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0383500" y="12715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146283</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67111" y="12490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71006</xdr:rowOff>
    </xdr:from>
    <xdr:to>
      <xdr:col>102</xdr:col>
      <xdr:colOff>165100</xdr:colOff>
      <xdr:row>74</xdr:row>
      <xdr:rowOff>1156</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19494500" y="12586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72</xdr:row>
      <xdr:rowOff>17683</xdr:rowOff>
    </xdr:from>
    <xdr:ext cx="59901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45795" y="12362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40932</xdr:rowOff>
    </xdr:from>
    <xdr:to>
      <xdr:col>98</xdr:col>
      <xdr:colOff>38100</xdr:colOff>
      <xdr:row>71</xdr:row>
      <xdr:rowOff>142532</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18605500" y="12213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69</xdr:row>
      <xdr:rowOff>159059</xdr:rowOff>
    </xdr:from>
    <xdr:ext cx="59901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56795" y="11989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5" name="前年度繰上充用金グラフ枠">
          <a:extLst>
            <a:ext uri="{FF2B5EF4-FFF2-40B4-BE49-F238E27FC236}">
              <a16:creationId xmlns:a16="http://schemas.microsoft.com/office/drawing/2014/main" id="{00000000-0008-0000-0600-00007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7" name="前年度繰上充用金最小値テキスト">
          <a:extLst>
            <a:ext uri="{FF2B5EF4-FFF2-40B4-BE49-F238E27FC236}">
              <a16:creationId xmlns:a16="http://schemas.microsoft.com/office/drawing/2014/main" id="{00000000-0008-0000-0600-00007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9" name="前年度繰上充用金最大値テキスト">
          <a:extLst>
            <a:ext uri="{FF2B5EF4-FFF2-40B4-BE49-F238E27FC236}">
              <a16:creationId xmlns:a16="http://schemas.microsoft.com/office/drawing/2014/main" id="{00000000-0008-0000-0600-00007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2" name="前年度繰上充用金平均値テキスト">
          <a:extLst>
            <a:ext uri="{FF2B5EF4-FFF2-40B4-BE49-F238E27FC236}">
              <a16:creationId xmlns:a16="http://schemas.microsoft.com/office/drawing/2014/main" id="{00000000-0008-0000-0600-00007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3" name="フローチャート: 判断 892">
          <a:extLst>
            <a:ext uri="{FF2B5EF4-FFF2-40B4-BE49-F238E27FC236}">
              <a16:creationId xmlns:a16="http://schemas.microsoft.com/office/drawing/2014/main" id="{00000000-0008-0000-0600-00007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楕円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1" name="前年度繰上充用金該当値テキスト">
          <a:extLst>
            <a:ext uri="{FF2B5EF4-FFF2-40B4-BE49-F238E27FC236}">
              <a16:creationId xmlns:a16="http://schemas.microsoft.com/office/drawing/2014/main" id="{00000000-0008-0000-0600-00008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0" name="正方形/長方形 919">
          <a:extLst>
            <a:ext uri="{FF2B5EF4-FFF2-40B4-BE49-F238E27FC236}">
              <a16:creationId xmlns:a16="http://schemas.microsoft.com/office/drawing/2014/main" id="{00000000-0008-0000-0600-00009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1" name="正方形/長方形 920">
          <a:extLst>
            <a:ext uri="{FF2B5EF4-FFF2-40B4-BE49-F238E27FC236}">
              <a16:creationId xmlns:a16="http://schemas.microsoft.com/office/drawing/2014/main" id="{00000000-0008-0000-0600-00009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歳出決算総額は、住民一人当たり</a:t>
          </a:r>
          <a:r>
            <a:rPr kumimoji="1" lang="en-US" altLang="ja-JP" sz="1100">
              <a:solidFill>
                <a:schemeClr val="dk1"/>
              </a:solidFill>
              <a:effectLst/>
              <a:latin typeface="+mn-lt"/>
              <a:ea typeface="+mn-ea"/>
              <a:cs typeface="+mn-cs"/>
            </a:rPr>
            <a:t>1,645,762</a:t>
          </a:r>
          <a:r>
            <a:rPr kumimoji="1" lang="ja-JP" altLang="ja-JP" sz="1100">
              <a:solidFill>
                <a:schemeClr val="dk1"/>
              </a:solidFill>
              <a:effectLst/>
              <a:latin typeface="+mn-lt"/>
              <a:ea typeface="+mn-ea"/>
              <a:cs typeface="+mn-cs"/>
            </a:rPr>
            <a:t>円となっており、前年度と比較して増加している。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主な</a:t>
          </a:r>
          <a:r>
            <a:rPr kumimoji="1" lang="ja-JP" altLang="ja-JP" sz="1100">
              <a:solidFill>
                <a:schemeClr val="dk1"/>
              </a:solidFill>
              <a:effectLst/>
              <a:latin typeface="+mn-lt"/>
              <a:ea typeface="+mn-ea"/>
              <a:cs typeface="+mn-cs"/>
            </a:rPr>
            <a:t>要因として、公共施設等の大規模改修等により普通建設事業費（うち更新整備）が</a:t>
          </a:r>
          <a:r>
            <a:rPr kumimoji="1" lang="en-US" altLang="ja-JP" sz="1100">
              <a:solidFill>
                <a:schemeClr val="dk1"/>
              </a:solidFill>
              <a:effectLst/>
              <a:latin typeface="+mn-lt"/>
              <a:ea typeface="+mn-ea"/>
              <a:cs typeface="+mn-cs"/>
            </a:rPr>
            <a:t>107.5</a:t>
          </a:r>
          <a:r>
            <a:rPr kumimoji="1" lang="ja-JP" altLang="ja-JP" sz="1100">
              <a:solidFill>
                <a:schemeClr val="dk1"/>
              </a:solidFill>
              <a:effectLst/>
              <a:latin typeface="+mn-lt"/>
              <a:ea typeface="+mn-ea"/>
              <a:cs typeface="+mn-cs"/>
            </a:rPr>
            <a:t>％増加し住民一人当たり</a:t>
          </a:r>
          <a:r>
            <a:rPr kumimoji="1" lang="en-US" altLang="ja-JP" sz="1100">
              <a:solidFill>
                <a:schemeClr val="dk1"/>
              </a:solidFill>
              <a:effectLst/>
              <a:latin typeface="+mn-lt"/>
              <a:ea typeface="+mn-ea"/>
              <a:cs typeface="+mn-cs"/>
            </a:rPr>
            <a:t>290,225</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、維持補修費が</a:t>
          </a:r>
          <a:r>
            <a:rPr kumimoji="1" lang="en-US" altLang="ja-JP" sz="1100">
              <a:solidFill>
                <a:schemeClr val="dk1"/>
              </a:solidFill>
              <a:effectLst/>
              <a:latin typeface="+mn-lt"/>
              <a:ea typeface="+mn-ea"/>
              <a:cs typeface="+mn-cs"/>
            </a:rPr>
            <a:t>16.2%</a:t>
          </a:r>
          <a:r>
            <a:rPr kumimoji="1" lang="ja-JP" altLang="en-US" sz="1100">
              <a:solidFill>
                <a:schemeClr val="dk1"/>
              </a:solidFill>
              <a:effectLst/>
              <a:latin typeface="+mn-lt"/>
              <a:ea typeface="+mn-ea"/>
              <a:cs typeface="+mn-cs"/>
            </a:rPr>
            <a:t>増加し住民</a:t>
          </a:r>
          <a:r>
            <a:rPr kumimoji="1" lang="ja-JP" altLang="ja-JP" sz="1100">
              <a:solidFill>
                <a:schemeClr val="dk1"/>
              </a:solidFill>
              <a:effectLst/>
              <a:latin typeface="+mn-lt"/>
              <a:ea typeface="+mn-ea"/>
              <a:cs typeface="+mn-cs"/>
            </a:rPr>
            <a:t>一人当たり</a:t>
          </a:r>
          <a:r>
            <a:rPr kumimoji="1" lang="en-US" altLang="ja-JP" sz="1100">
              <a:solidFill>
                <a:schemeClr val="dk1"/>
              </a:solidFill>
              <a:effectLst/>
              <a:latin typeface="+mn-lt"/>
              <a:ea typeface="+mn-ea"/>
              <a:cs typeface="+mn-cs"/>
            </a:rPr>
            <a:t>49,035</a:t>
          </a:r>
          <a:r>
            <a:rPr kumimoji="1" lang="ja-JP" altLang="ja-JP" sz="1100">
              <a:solidFill>
                <a:schemeClr val="dk1"/>
              </a:solidFill>
              <a:effectLst/>
              <a:latin typeface="+mn-lt"/>
              <a:ea typeface="+mn-ea"/>
              <a:cs typeface="+mn-cs"/>
            </a:rPr>
            <a:t>円となって</a:t>
          </a:r>
          <a:r>
            <a:rPr kumimoji="1" lang="ja-JP" altLang="en-US" sz="1100">
              <a:solidFill>
                <a:schemeClr val="dk1"/>
              </a:solidFill>
              <a:effectLst/>
              <a:latin typeface="+mn-lt"/>
              <a:ea typeface="+mn-ea"/>
              <a:cs typeface="+mn-cs"/>
            </a:rPr>
            <a:t>おり、類似団体平均を大きく上回っている。</a:t>
          </a:r>
          <a:r>
            <a:rPr kumimoji="1" lang="ja-JP" altLang="ja-JP" sz="1100">
              <a:solidFill>
                <a:schemeClr val="dk1"/>
              </a:solidFill>
              <a:effectLst/>
              <a:latin typeface="+mn-lt"/>
              <a:ea typeface="+mn-ea"/>
              <a:cs typeface="+mn-cs"/>
            </a:rPr>
            <a:t>また、住民一人当たり物件費について、類似団体と比較して、一人当たりのコストが高い状況は続いている。</a:t>
          </a:r>
          <a:r>
            <a:rPr kumimoji="1" lang="ja-JP" altLang="en-US" sz="1100">
              <a:solidFill>
                <a:schemeClr val="dk1"/>
              </a:solidFill>
              <a:effectLst/>
              <a:latin typeface="+mn-lt"/>
              <a:ea typeface="+mn-ea"/>
              <a:cs typeface="+mn-cs"/>
            </a:rPr>
            <a:t>なお、補助費等が大きく増加しているが、主に</a:t>
          </a:r>
          <a:r>
            <a:rPr kumimoji="1" lang="ja-JP" altLang="ja-JP" sz="1100">
              <a:solidFill>
                <a:schemeClr val="dk1"/>
              </a:solidFill>
              <a:effectLst/>
              <a:latin typeface="+mn-lt"/>
              <a:ea typeface="+mn-ea"/>
              <a:cs typeface="+mn-cs"/>
            </a:rPr>
            <a:t>一部特別会計が公営企業会計へ移行したことに伴う</a:t>
          </a:r>
          <a:r>
            <a:rPr kumimoji="1" lang="ja-JP" altLang="en-US" sz="1100">
              <a:solidFill>
                <a:schemeClr val="dk1"/>
              </a:solidFill>
              <a:effectLst/>
              <a:latin typeface="+mn-lt"/>
              <a:ea typeface="+mn-ea"/>
              <a:cs typeface="+mn-cs"/>
            </a:rPr>
            <a:t>振替によるもので、振替元である繰出金は大きく減少している。</a:t>
          </a:r>
          <a:endParaRPr lang="ja-JP" altLang="ja-JP" sz="1400">
            <a:effectLst/>
          </a:endParaRPr>
        </a:p>
        <a:p>
          <a:r>
            <a:rPr kumimoji="1" lang="ja-JP" altLang="ja-JP" sz="1100">
              <a:solidFill>
                <a:schemeClr val="dk1"/>
              </a:solidFill>
              <a:effectLst/>
              <a:latin typeface="+mn-lt"/>
              <a:ea typeface="+mn-ea"/>
              <a:cs typeface="+mn-cs"/>
            </a:rPr>
            <a:t>　当町は保有する公共施設が多く、施設の維持管理経費等の負担が大きいことから、今後、公共施設個別施設計画に基づく、公共施設の適正な配置及び維持管理経費の削減に努める。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福井県おおい町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7,681
7,581
212.19
13,060,480
12,641,096
284,470
5,395,007
931,112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114808</xdr:rowOff>
    </xdr:from>
    <xdr:to>
      <xdr:col>24</xdr:col>
      <xdr:colOff>62865</xdr:colOff>
      <xdr:row>39</xdr:row>
      <xdr:rowOff>102489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29758"/>
          <a:ext cx="1270" cy="1359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106316</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9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102489</xdr:rowOff>
    </xdr:from>
    <xdr:to>
      <xdr:col>24</xdr:col>
      <xdr:colOff>152400</xdr:colOff>
      <xdr:row>39</xdr:row>
      <xdr:rowOff>102489</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89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61485</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204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16,246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114808</xdr:rowOff>
    </xdr:from>
    <xdr:to>
      <xdr:col>24</xdr:col>
      <xdr:colOff>152400</xdr:colOff>
      <xdr:row>31</xdr:row>
      <xdr:rowOff>114808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29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171323</xdr:rowOff>
    </xdr:from>
    <xdr:to>
      <xdr:col>24</xdr:col>
      <xdr:colOff>63500</xdr:colOff>
      <xdr:row>33</xdr:row>
      <xdr:rowOff>90551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657723"/>
          <a:ext cx="838200" cy="90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168927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69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19050</xdr:rowOff>
    </xdr:from>
    <xdr:to>
      <xdr:col>24</xdr:col>
      <xdr:colOff>114300</xdr:colOff>
      <xdr:row>36</xdr:row>
      <xdr:rowOff>120650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90551</xdr:rowOff>
    </xdr:from>
    <xdr:to>
      <xdr:col>19</xdr:col>
      <xdr:colOff>177800</xdr:colOff>
      <xdr:row>34</xdr:row>
      <xdr:rowOff>63627</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748401"/>
          <a:ext cx="889000" cy="144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57912</xdr:rowOff>
    </xdr:from>
    <xdr:to>
      <xdr:col>20</xdr:col>
      <xdr:colOff>38100</xdr:colOff>
      <xdr:row>36</xdr:row>
      <xdr:rowOff>159512</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150639</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322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63627</xdr:rowOff>
    </xdr:from>
    <xdr:to>
      <xdr:col>15</xdr:col>
      <xdr:colOff>50800</xdr:colOff>
      <xdr:row>35</xdr:row>
      <xdr:rowOff>1397</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892927"/>
          <a:ext cx="889000" cy="109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84074</xdr:rowOff>
    </xdr:from>
    <xdr:to>
      <xdr:col>15</xdr:col>
      <xdr:colOff>101600</xdr:colOff>
      <xdr:row>37</xdr:row>
      <xdr:rowOff>14224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5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5351</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349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1397</xdr:rowOff>
    </xdr:from>
    <xdr:to>
      <xdr:col>10</xdr:col>
      <xdr:colOff>114300</xdr:colOff>
      <xdr:row>35</xdr:row>
      <xdr:rowOff>4191</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002147"/>
          <a:ext cx="889000" cy="2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79756</xdr:rowOff>
    </xdr:from>
    <xdr:to>
      <xdr:col>10</xdr:col>
      <xdr:colOff>165100</xdr:colOff>
      <xdr:row>37</xdr:row>
      <xdr:rowOff>9906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51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1033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344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87630</xdr:rowOff>
    </xdr:from>
    <xdr:to>
      <xdr:col>6</xdr:col>
      <xdr:colOff>38100</xdr:colOff>
      <xdr:row>37</xdr:row>
      <xdr:rowOff>17780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8907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352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120523</xdr:rowOff>
    </xdr:from>
    <xdr:to>
      <xdr:col>24</xdr:col>
      <xdr:colOff>114300</xdr:colOff>
      <xdr:row>33</xdr:row>
      <xdr:rowOff>50673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606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143400</xdr:rowOff>
    </xdr:from>
    <xdr:ext cx="534377"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458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39751</xdr:rowOff>
    </xdr:from>
    <xdr:to>
      <xdr:col>20</xdr:col>
      <xdr:colOff>38100</xdr:colOff>
      <xdr:row>33</xdr:row>
      <xdr:rowOff>141351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697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31</xdr:row>
      <xdr:rowOff>157878</xdr:rowOff>
    </xdr:from>
    <xdr:ext cx="534377"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30111" y="5472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12827</xdr:rowOff>
    </xdr:from>
    <xdr:to>
      <xdr:col>15</xdr:col>
      <xdr:colOff>101600</xdr:colOff>
      <xdr:row>34</xdr:row>
      <xdr:rowOff>114427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842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130954</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41111" y="5617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122047</xdr:rowOff>
    </xdr:from>
    <xdr:to>
      <xdr:col>10</xdr:col>
      <xdr:colOff>165100</xdr:colOff>
      <xdr:row>35</xdr:row>
      <xdr:rowOff>52197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951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68724</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52111" y="5726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124841</xdr:rowOff>
    </xdr:from>
    <xdr:to>
      <xdr:col>6</xdr:col>
      <xdr:colOff>38100</xdr:colOff>
      <xdr:row>35</xdr:row>
      <xdr:rowOff>54991</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54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71518</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63111" y="5729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55945</xdr:rowOff>
    </xdr:from>
    <xdr:to>
      <xdr:col>24</xdr:col>
      <xdr:colOff>62865</xdr:colOff>
      <xdr:row>58</xdr:row>
      <xdr:rowOff>105911</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28445"/>
          <a:ext cx="1270" cy="1421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109738</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53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105911</xdr:rowOff>
    </xdr:from>
    <xdr:to>
      <xdr:col>24</xdr:col>
      <xdr:colOff>152400</xdr:colOff>
      <xdr:row>58</xdr:row>
      <xdr:rowOff>105911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50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2622</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036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1,205,949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55945</xdr:rowOff>
    </xdr:from>
    <xdr:to>
      <xdr:col>24</xdr:col>
      <xdr:colOff>152400</xdr:colOff>
      <xdr:row>50</xdr:row>
      <xdr:rowOff>55945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28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103929</xdr:rowOff>
    </xdr:from>
    <xdr:to>
      <xdr:col>24</xdr:col>
      <xdr:colOff>63500</xdr:colOff>
      <xdr:row>57</xdr:row>
      <xdr:rowOff>2342</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705129"/>
          <a:ext cx="838200" cy="69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21697</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943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43270</xdr:rowOff>
    </xdr:from>
    <xdr:to>
      <xdr:col>24</xdr:col>
      <xdr:colOff>114300</xdr:colOff>
      <xdr:row>57</xdr:row>
      <xdr:rowOff>144870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1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126050</xdr:rowOff>
    </xdr:from>
    <xdr:to>
      <xdr:col>19</xdr:col>
      <xdr:colOff>177800</xdr:colOff>
      <xdr:row>57</xdr:row>
      <xdr:rowOff>2342</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727250"/>
          <a:ext cx="889000" cy="47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43135</xdr:rowOff>
    </xdr:from>
    <xdr:to>
      <xdr:col>20</xdr:col>
      <xdr:colOff>38100</xdr:colOff>
      <xdr:row>57</xdr:row>
      <xdr:rowOff>144735</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15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135862</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908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126050</xdr:rowOff>
    </xdr:from>
    <xdr:to>
      <xdr:col>15</xdr:col>
      <xdr:colOff>50800</xdr:colOff>
      <xdr:row>57</xdr:row>
      <xdr:rowOff>44416</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727250"/>
          <a:ext cx="889000" cy="89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32032</xdr:rowOff>
    </xdr:from>
    <xdr:to>
      <xdr:col>15</xdr:col>
      <xdr:colOff>101600</xdr:colOff>
      <xdr:row>57</xdr:row>
      <xdr:rowOff>133632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04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124759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89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130935</xdr:rowOff>
    </xdr:from>
    <xdr:to>
      <xdr:col>10</xdr:col>
      <xdr:colOff>114300</xdr:colOff>
      <xdr:row>57</xdr:row>
      <xdr:rowOff>44416</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732135"/>
          <a:ext cx="889000" cy="84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53999</xdr:rowOff>
    </xdr:from>
    <xdr:to>
      <xdr:col>10</xdr:col>
      <xdr:colOff>165100</xdr:colOff>
      <xdr:row>57</xdr:row>
      <xdr:rowOff>155599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26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146726</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919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143100</xdr:rowOff>
    </xdr:from>
    <xdr:to>
      <xdr:col>6</xdr:col>
      <xdr:colOff>38100</xdr:colOff>
      <xdr:row>57</xdr:row>
      <xdr:rowOff>73250</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74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64377</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837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53129</xdr:rowOff>
    </xdr:from>
    <xdr:to>
      <xdr:col>24</xdr:col>
      <xdr:colOff>114300</xdr:colOff>
      <xdr:row>56</xdr:row>
      <xdr:rowOff>154729</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654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76006</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505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122992</xdr:rowOff>
    </xdr:from>
    <xdr:to>
      <xdr:col>20</xdr:col>
      <xdr:colOff>38100</xdr:colOff>
      <xdr:row>57</xdr:row>
      <xdr:rowOff>53142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72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69669</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499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75250</xdr:rowOff>
    </xdr:from>
    <xdr:to>
      <xdr:col>15</xdr:col>
      <xdr:colOff>101600</xdr:colOff>
      <xdr:row>57</xdr:row>
      <xdr:rowOff>5400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67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21927</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451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165066</xdr:rowOff>
    </xdr:from>
    <xdr:to>
      <xdr:col>10</xdr:col>
      <xdr:colOff>165100</xdr:colOff>
      <xdr:row>57</xdr:row>
      <xdr:rowOff>95216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766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111743</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541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80135</xdr:rowOff>
    </xdr:from>
    <xdr:to>
      <xdr:col>6</xdr:col>
      <xdr:colOff>38100</xdr:colOff>
      <xdr:row>57</xdr:row>
      <xdr:rowOff>10285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681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26812</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456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83469</xdr:rowOff>
    </xdr:from>
    <xdr:to>
      <xdr:col>24</xdr:col>
      <xdr:colOff>62865</xdr:colOff>
      <xdr:row>78</xdr:row>
      <xdr:rowOff>40077</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084969"/>
          <a:ext cx="1270" cy="1328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43904</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17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40077</xdr:rowOff>
    </xdr:from>
    <xdr:to>
      <xdr:col>24</xdr:col>
      <xdr:colOff>152400</xdr:colOff>
      <xdr:row>78</xdr:row>
      <xdr:rowOff>40077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13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30146</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860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494,759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83469</xdr:rowOff>
    </xdr:from>
    <xdr:to>
      <xdr:col>24</xdr:col>
      <xdr:colOff>152400</xdr:colOff>
      <xdr:row>70</xdr:row>
      <xdr:rowOff>83469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084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90394</xdr:rowOff>
    </xdr:from>
    <xdr:to>
      <xdr:col>24</xdr:col>
      <xdr:colOff>63500</xdr:colOff>
      <xdr:row>75</xdr:row>
      <xdr:rowOff>151329</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949144"/>
          <a:ext cx="838200" cy="60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28346</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30585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49919</xdr:rowOff>
    </xdr:from>
    <xdr:to>
      <xdr:col>24</xdr:col>
      <xdr:colOff>114300</xdr:colOff>
      <xdr:row>76</xdr:row>
      <xdr:rowOff>151519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80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151329</xdr:rowOff>
    </xdr:from>
    <xdr:to>
      <xdr:col>19</xdr:col>
      <xdr:colOff>177800</xdr:colOff>
      <xdr:row>76</xdr:row>
      <xdr:rowOff>53956</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010079"/>
          <a:ext cx="889000" cy="74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95999</xdr:rowOff>
    </xdr:from>
    <xdr:to>
      <xdr:col>20</xdr:col>
      <xdr:colOff>38100</xdr:colOff>
      <xdr:row>77</xdr:row>
      <xdr:rowOff>26149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126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17276</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218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28223</xdr:rowOff>
    </xdr:from>
    <xdr:to>
      <xdr:col>15</xdr:col>
      <xdr:colOff>50800</xdr:colOff>
      <xdr:row>76</xdr:row>
      <xdr:rowOff>53956</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058423"/>
          <a:ext cx="889000" cy="25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148107</xdr:rowOff>
    </xdr:from>
    <xdr:to>
      <xdr:col>15</xdr:col>
      <xdr:colOff>101600</xdr:colOff>
      <xdr:row>77</xdr:row>
      <xdr:rowOff>78257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78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69384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271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28223</xdr:rowOff>
    </xdr:from>
    <xdr:to>
      <xdr:col>10</xdr:col>
      <xdr:colOff>114300</xdr:colOff>
      <xdr:row>76</xdr:row>
      <xdr:rowOff>137105</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058423"/>
          <a:ext cx="889000" cy="108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114934</xdr:rowOff>
    </xdr:from>
    <xdr:to>
      <xdr:col>10</xdr:col>
      <xdr:colOff>165100</xdr:colOff>
      <xdr:row>77</xdr:row>
      <xdr:rowOff>45084</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14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36211</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237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55194</xdr:rowOff>
    </xdr:from>
    <xdr:to>
      <xdr:col>6</xdr:col>
      <xdr:colOff>38100</xdr:colOff>
      <xdr:row>77</xdr:row>
      <xdr:rowOff>156794</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147921</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349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39594</xdr:rowOff>
    </xdr:from>
    <xdr:to>
      <xdr:col>24</xdr:col>
      <xdr:colOff>114300</xdr:colOff>
      <xdr:row>75</xdr:row>
      <xdr:rowOff>141194</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898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62471</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749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100528</xdr:rowOff>
    </xdr:from>
    <xdr:to>
      <xdr:col>20</xdr:col>
      <xdr:colOff>38100</xdr:colOff>
      <xdr:row>76</xdr:row>
      <xdr:rowOff>30677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95927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47205</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734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3156</xdr:rowOff>
    </xdr:from>
    <xdr:to>
      <xdr:col>15</xdr:col>
      <xdr:colOff>101600</xdr:colOff>
      <xdr:row>76</xdr:row>
      <xdr:rowOff>104756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033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121283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808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148873</xdr:rowOff>
    </xdr:from>
    <xdr:to>
      <xdr:col>10</xdr:col>
      <xdr:colOff>165100</xdr:colOff>
      <xdr:row>76</xdr:row>
      <xdr:rowOff>79023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007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95550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782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86305</xdr:rowOff>
    </xdr:from>
    <xdr:to>
      <xdr:col>6</xdr:col>
      <xdr:colOff>38100</xdr:colOff>
      <xdr:row>77</xdr:row>
      <xdr:rowOff>16455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11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32983</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891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95</xdr:row>
      <xdr:rowOff>54627</xdr:rowOff>
    </xdr:from>
    <xdr:ext cx="685572"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76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92</xdr:row>
      <xdr:rowOff>111777</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168927</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142073</xdr:rowOff>
    </xdr:from>
    <xdr:to>
      <xdr:col>24</xdr:col>
      <xdr:colOff>62865</xdr:colOff>
      <xdr:row>98</xdr:row>
      <xdr:rowOff>126842</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744023"/>
          <a:ext cx="1270" cy="1184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130669</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32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126842</xdr:rowOff>
    </xdr:from>
    <xdr:to>
      <xdr:col>24</xdr:col>
      <xdr:colOff>152400</xdr:colOff>
      <xdr:row>98</xdr:row>
      <xdr:rowOff>126842</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28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88750</xdr:rowOff>
    </xdr:from>
    <xdr:ext cx="690189"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5192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2,619,809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142073</xdr:rowOff>
    </xdr:from>
    <xdr:to>
      <xdr:col>24</xdr:col>
      <xdr:colOff>152400</xdr:colOff>
      <xdr:row>91</xdr:row>
      <xdr:rowOff>142073</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744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78947</xdr:rowOff>
    </xdr:from>
    <xdr:to>
      <xdr:col>24</xdr:col>
      <xdr:colOff>63500</xdr:colOff>
      <xdr:row>98</xdr:row>
      <xdr:rowOff>88379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881047"/>
          <a:ext cx="838200" cy="9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44736</xdr:rowOff>
    </xdr:from>
    <xdr:ext cx="599010"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6753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21859</xdr:rowOff>
    </xdr:from>
    <xdr:to>
      <xdr:col>24</xdr:col>
      <xdr:colOff>114300</xdr:colOff>
      <xdr:row>98</xdr:row>
      <xdr:rowOff>123459</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823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88379</xdr:rowOff>
    </xdr:from>
    <xdr:to>
      <xdr:col>19</xdr:col>
      <xdr:colOff>177800</xdr:colOff>
      <xdr:row>98</xdr:row>
      <xdr:rowOff>93511</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908300" y="16890479"/>
          <a:ext cx="889000" cy="5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35220</xdr:rowOff>
    </xdr:from>
    <xdr:to>
      <xdr:col>20</xdr:col>
      <xdr:colOff>38100</xdr:colOff>
      <xdr:row>98</xdr:row>
      <xdr:rowOff>136820</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3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153347</xdr:rowOff>
    </xdr:from>
    <xdr:ext cx="599010"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497795" y="16612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90720</xdr:rowOff>
    </xdr:from>
    <xdr:to>
      <xdr:col>15</xdr:col>
      <xdr:colOff>50800</xdr:colOff>
      <xdr:row>98</xdr:row>
      <xdr:rowOff>93511</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019300" y="16892820"/>
          <a:ext cx="889000" cy="2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46030</xdr:rowOff>
    </xdr:from>
    <xdr:to>
      <xdr:col>15</xdr:col>
      <xdr:colOff>101600</xdr:colOff>
      <xdr:row>98</xdr:row>
      <xdr:rowOff>147630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8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138757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940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74016</xdr:rowOff>
    </xdr:from>
    <xdr:to>
      <xdr:col>10</xdr:col>
      <xdr:colOff>114300</xdr:colOff>
      <xdr:row>98</xdr:row>
      <xdr:rowOff>90720</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1130300" y="16876116"/>
          <a:ext cx="889000" cy="16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49363</xdr:rowOff>
    </xdr:from>
    <xdr:to>
      <xdr:col>10</xdr:col>
      <xdr:colOff>165100</xdr:colOff>
      <xdr:row>98</xdr:row>
      <xdr:rowOff>150963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51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142090</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944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53803</xdr:rowOff>
    </xdr:from>
    <xdr:to>
      <xdr:col>6</xdr:col>
      <xdr:colOff>38100</xdr:colOff>
      <xdr:row>98</xdr:row>
      <xdr:rowOff>155403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855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146530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948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28147</xdr:rowOff>
    </xdr:from>
    <xdr:to>
      <xdr:col>24</xdr:col>
      <xdr:colOff>114300</xdr:colOff>
      <xdr:row>98</xdr:row>
      <xdr:rowOff>129747</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830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286</xdr:rowOff>
    </xdr:from>
    <xdr:ext cx="599010"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802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37579</xdr:rowOff>
    </xdr:from>
    <xdr:to>
      <xdr:col>20</xdr:col>
      <xdr:colOff>38100</xdr:colOff>
      <xdr:row>98</xdr:row>
      <xdr:rowOff>139179</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839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130306</xdr:rowOff>
    </xdr:from>
    <xdr:ext cx="59901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497795" y="16932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42711</xdr:rowOff>
    </xdr:from>
    <xdr:to>
      <xdr:col>15</xdr:col>
      <xdr:colOff>101600</xdr:colOff>
      <xdr:row>98</xdr:row>
      <xdr:rowOff>144311</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84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160838</xdr:rowOff>
    </xdr:from>
    <xdr:ext cx="59901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08795" y="16620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39920</xdr:rowOff>
    </xdr:from>
    <xdr:to>
      <xdr:col>10</xdr:col>
      <xdr:colOff>165100</xdr:colOff>
      <xdr:row>98</xdr:row>
      <xdr:rowOff>141520</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84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158047</xdr:rowOff>
    </xdr:from>
    <xdr:ext cx="59901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19795" y="16617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23216</xdr:rowOff>
    </xdr:from>
    <xdr:to>
      <xdr:col>6</xdr:col>
      <xdr:colOff>38100</xdr:colOff>
      <xdr:row>98</xdr:row>
      <xdr:rowOff>124816</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825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141343</xdr:rowOff>
    </xdr:from>
    <xdr:ext cx="59901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30795" y="16600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76149</xdr:rowOff>
    </xdr:from>
    <xdr:to>
      <xdr:col>54</xdr:col>
      <xdr:colOff>189865</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391099"/>
          <a:ext cx="1270" cy="1263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149567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6646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22826</xdr:rowOff>
    </xdr:from>
    <xdr:ext cx="534377"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166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27,640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76149</xdr:rowOff>
    </xdr:from>
    <xdr:to>
      <xdr:col>55</xdr:col>
      <xdr:colOff>88900</xdr:colOff>
      <xdr:row>31</xdr:row>
      <xdr:rowOff>76149</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391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24851</xdr:rowOff>
    </xdr:from>
    <xdr:to>
      <xdr:col>55</xdr:col>
      <xdr:colOff>0</xdr:colOff>
      <xdr:row>37</xdr:row>
      <xdr:rowOff>27640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9639300" y="6368501"/>
          <a:ext cx="838200" cy="2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22567</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5376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44140</xdr:rowOff>
    </xdr:from>
    <xdr:to>
      <xdr:col>55</xdr:col>
      <xdr:colOff>50800</xdr:colOff>
      <xdr:row>38</xdr:row>
      <xdr:rowOff>145740</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55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27640</xdr:rowOff>
    </xdr:from>
    <xdr:to>
      <xdr:col>50</xdr:col>
      <xdr:colOff>114300</xdr:colOff>
      <xdr:row>37</xdr:row>
      <xdr:rowOff>32944</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8750300" y="6371290"/>
          <a:ext cx="889000" cy="5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47615</xdr:rowOff>
    </xdr:from>
    <xdr:to>
      <xdr:col>50</xdr:col>
      <xdr:colOff>165100</xdr:colOff>
      <xdr:row>38</xdr:row>
      <xdr:rowOff>149215</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56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140342</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6554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30612</xdr:rowOff>
    </xdr:from>
    <xdr:to>
      <xdr:col>45</xdr:col>
      <xdr:colOff>177800</xdr:colOff>
      <xdr:row>37</xdr:row>
      <xdr:rowOff>32944</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374262"/>
          <a:ext cx="889000" cy="2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42723</xdr:rowOff>
    </xdr:from>
    <xdr:to>
      <xdr:col>46</xdr:col>
      <xdr:colOff>38100</xdr:colOff>
      <xdr:row>38</xdr:row>
      <xdr:rowOff>144323</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5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135450</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15428" y="6650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30612</xdr:rowOff>
    </xdr:from>
    <xdr:to>
      <xdr:col>41</xdr:col>
      <xdr:colOff>50800</xdr:colOff>
      <xdr:row>37</xdr:row>
      <xdr:rowOff>32624</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6972300" y="6374262"/>
          <a:ext cx="889000" cy="2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50998</xdr:rowOff>
    </xdr:from>
    <xdr:to>
      <xdr:col>41</xdr:col>
      <xdr:colOff>101600</xdr:colOff>
      <xdr:row>38</xdr:row>
      <xdr:rowOff>152598</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566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143725</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6588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41534</xdr:rowOff>
    </xdr:from>
    <xdr:to>
      <xdr:col>36</xdr:col>
      <xdr:colOff>165100</xdr:colOff>
      <xdr:row>38</xdr:row>
      <xdr:rowOff>143134</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55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134261</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37428" y="6649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145501</xdr:rowOff>
    </xdr:from>
    <xdr:to>
      <xdr:col>55</xdr:col>
      <xdr:colOff>50800</xdr:colOff>
      <xdr:row>37</xdr:row>
      <xdr:rowOff>75651</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317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168378</xdr:rowOff>
    </xdr:from>
    <xdr:ext cx="469744"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169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148290</xdr:rowOff>
    </xdr:from>
    <xdr:to>
      <xdr:col>50</xdr:col>
      <xdr:colOff>165100</xdr:colOff>
      <xdr:row>37</xdr:row>
      <xdr:rowOff>78440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32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94967</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04428" y="6095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153594</xdr:rowOff>
    </xdr:from>
    <xdr:to>
      <xdr:col>46</xdr:col>
      <xdr:colOff>38100</xdr:colOff>
      <xdr:row>37</xdr:row>
      <xdr:rowOff>83744</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32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100271</xdr:rowOff>
    </xdr:from>
    <xdr:ext cx="469744"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15428" y="6101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151262</xdr:rowOff>
    </xdr:from>
    <xdr:to>
      <xdr:col>41</xdr:col>
      <xdr:colOff>101600</xdr:colOff>
      <xdr:row>37</xdr:row>
      <xdr:rowOff>81412</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323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97939</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26428" y="6098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153274</xdr:rowOff>
    </xdr:from>
    <xdr:to>
      <xdr:col>36</xdr:col>
      <xdr:colOff>165100</xdr:colOff>
      <xdr:row>37</xdr:row>
      <xdr:rowOff>83424</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325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99951</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37428" y="6100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141178</xdr:rowOff>
    </xdr:from>
    <xdr:to>
      <xdr:col>54</xdr:col>
      <xdr:colOff>189865</xdr:colOff>
      <xdr:row>59</xdr:row>
      <xdr:rowOff>36757</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885128"/>
          <a:ext cx="1270" cy="1267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40584</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156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36757</xdr:rowOff>
    </xdr:from>
    <xdr:to>
      <xdr:col>55</xdr:col>
      <xdr:colOff>88900</xdr:colOff>
      <xdr:row>59</xdr:row>
      <xdr:rowOff>36757</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152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87855</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660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334,612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141178</xdr:rowOff>
    </xdr:from>
    <xdr:to>
      <xdr:col>55</xdr:col>
      <xdr:colOff>88900</xdr:colOff>
      <xdr:row>51</xdr:row>
      <xdr:rowOff>141178</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885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140904</xdr:rowOff>
    </xdr:from>
    <xdr:to>
      <xdr:col>55</xdr:col>
      <xdr:colOff>0</xdr:colOff>
      <xdr:row>55</xdr:row>
      <xdr:rowOff>133493</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9639300" y="9227754"/>
          <a:ext cx="838200" cy="335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108319</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8809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129892</xdr:rowOff>
    </xdr:from>
    <xdr:to>
      <xdr:col>55</xdr:col>
      <xdr:colOff>50800</xdr:colOff>
      <xdr:row>58</xdr:row>
      <xdr:rowOff>60042</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902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140904</xdr:rowOff>
    </xdr:from>
    <xdr:to>
      <xdr:col>50</xdr:col>
      <xdr:colOff>114300</xdr:colOff>
      <xdr:row>55</xdr:row>
      <xdr:rowOff>117385</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8750300" y="9227754"/>
          <a:ext cx="889000" cy="319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139885</xdr:rowOff>
    </xdr:from>
    <xdr:to>
      <xdr:col>50</xdr:col>
      <xdr:colOff>165100</xdr:colOff>
      <xdr:row>58</xdr:row>
      <xdr:rowOff>70035</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9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61162</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10005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45315</xdr:rowOff>
    </xdr:from>
    <xdr:to>
      <xdr:col>45</xdr:col>
      <xdr:colOff>177800</xdr:colOff>
      <xdr:row>55</xdr:row>
      <xdr:rowOff>117385</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7861300" y="9475065"/>
          <a:ext cx="889000" cy="72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155026</xdr:rowOff>
    </xdr:from>
    <xdr:to>
      <xdr:col>46</xdr:col>
      <xdr:colOff>38100</xdr:colOff>
      <xdr:row>58</xdr:row>
      <xdr:rowOff>85176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927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76303</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10020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22</xdr:rowOff>
    </xdr:from>
    <xdr:to>
      <xdr:col>41</xdr:col>
      <xdr:colOff>50800</xdr:colOff>
      <xdr:row>55</xdr:row>
      <xdr:rowOff>45315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6972300" y="9429772"/>
          <a:ext cx="889000" cy="45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143189</xdr:rowOff>
    </xdr:from>
    <xdr:to>
      <xdr:col>41</xdr:col>
      <xdr:colOff>101600</xdr:colOff>
      <xdr:row>58</xdr:row>
      <xdr:rowOff>73339</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915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64466</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10008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166453</xdr:rowOff>
    </xdr:from>
    <xdr:to>
      <xdr:col>36</xdr:col>
      <xdr:colOff>165100</xdr:colOff>
      <xdr:row>58</xdr:row>
      <xdr:rowOff>96603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939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87730</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10031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82693</xdr:rowOff>
    </xdr:from>
    <xdr:to>
      <xdr:col>55</xdr:col>
      <xdr:colOff>50800</xdr:colOff>
      <xdr:row>56</xdr:row>
      <xdr:rowOff>12843</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51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105570</xdr:rowOff>
    </xdr:from>
    <xdr:ext cx="599010"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363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90104</xdr:rowOff>
    </xdr:from>
    <xdr:to>
      <xdr:col>50</xdr:col>
      <xdr:colOff>165100</xdr:colOff>
      <xdr:row>54</xdr:row>
      <xdr:rowOff>20254</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176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52</xdr:row>
      <xdr:rowOff>36781</xdr:rowOff>
    </xdr:from>
    <xdr:ext cx="59901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39795" y="8952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66585</xdr:rowOff>
    </xdr:from>
    <xdr:to>
      <xdr:col>46</xdr:col>
      <xdr:colOff>38100</xdr:colOff>
      <xdr:row>55</xdr:row>
      <xdr:rowOff>168185</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496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13262</xdr:rowOff>
    </xdr:from>
    <xdr:ext cx="59901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50795" y="9271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165965</xdr:rowOff>
    </xdr:from>
    <xdr:to>
      <xdr:col>41</xdr:col>
      <xdr:colOff>101600</xdr:colOff>
      <xdr:row>55</xdr:row>
      <xdr:rowOff>96115</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42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112642</xdr:rowOff>
    </xdr:from>
    <xdr:ext cx="59901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61795" y="9199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120672</xdr:rowOff>
    </xdr:from>
    <xdr:to>
      <xdr:col>36</xdr:col>
      <xdr:colOff>165100</xdr:colOff>
      <xdr:row>55</xdr:row>
      <xdr:rowOff>50822</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378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67349</xdr:rowOff>
    </xdr:from>
    <xdr:ext cx="59901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672795" y="9154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18648</xdr:rowOff>
    </xdr:from>
    <xdr:to>
      <xdr:col>54</xdr:col>
      <xdr:colOff>189865</xdr:colOff>
      <xdr:row>79</xdr:row>
      <xdr:rowOff>40571</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020148"/>
          <a:ext cx="1270" cy="1564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44398</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88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40571</xdr:rowOff>
    </xdr:from>
    <xdr:to>
      <xdr:col>55</xdr:col>
      <xdr:colOff>88900</xdr:colOff>
      <xdr:row>79</xdr:row>
      <xdr:rowOff>40571</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85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136775</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795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411,772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18648</xdr:rowOff>
    </xdr:from>
    <xdr:to>
      <xdr:col>55</xdr:col>
      <xdr:colOff>88900</xdr:colOff>
      <xdr:row>70</xdr:row>
      <xdr:rowOff>18648</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020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36148</xdr:rowOff>
    </xdr:from>
    <xdr:to>
      <xdr:col>55</xdr:col>
      <xdr:colOff>0</xdr:colOff>
      <xdr:row>74</xdr:row>
      <xdr:rowOff>93294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2551998"/>
          <a:ext cx="838200" cy="228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139572</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3412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161145</xdr:rowOff>
    </xdr:from>
    <xdr:to>
      <xdr:col>55</xdr:col>
      <xdr:colOff>50800</xdr:colOff>
      <xdr:row>78</xdr:row>
      <xdr:rowOff>91295</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6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36148</xdr:rowOff>
    </xdr:from>
    <xdr:to>
      <xdr:col>50</xdr:col>
      <xdr:colOff>114300</xdr:colOff>
      <xdr:row>75</xdr:row>
      <xdr:rowOff>52481</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8750300" y="12551998"/>
          <a:ext cx="889000" cy="359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1160</xdr:rowOff>
    </xdr:from>
    <xdr:to>
      <xdr:col>50</xdr:col>
      <xdr:colOff>165100</xdr:colOff>
      <xdr:row>78</xdr:row>
      <xdr:rowOff>102760</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7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93887</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466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73692</xdr:rowOff>
    </xdr:from>
    <xdr:to>
      <xdr:col>45</xdr:col>
      <xdr:colOff>177800</xdr:colOff>
      <xdr:row>75</xdr:row>
      <xdr:rowOff>52481</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7861300" y="12760992"/>
          <a:ext cx="889000" cy="150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162235</xdr:rowOff>
    </xdr:from>
    <xdr:to>
      <xdr:col>46</xdr:col>
      <xdr:colOff>38100</xdr:colOff>
      <xdr:row>78</xdr:row>
      <xdr:rowOff>92385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6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83512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45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73692</xdr:rowOff>
    </xdr:from>
    <xdr:to>
      <xdr:col>41</xdr:col>
      <xdr:colOff>50800</xdr:colOff>
      <xdr:row>77</xdr:row>
      <xdr:rowOff>36925</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2760992"/>
          <a:ext cx="889000" cy="477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10959</xdr:rowOff>
    </xdr:from>
    <xdr:to>
      <xdr:col>41</xdr:col>
      <xdr:colOff>101600</xdr:colOff>
      <xdr:row>78</xdr:row>
      <xdr:rowOff>112559</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8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103686</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476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14101</xdr:rowOff>
    </xdr:from>
    <xdr:to>
      <xdr:col>36</xdr:col>
      <xdr:colOff>165100</xdr:colOff>
      <xdr:row>78</xdr:row>
      <xdr:rowOff>115701</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38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106828</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479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42494</xdr:rowOff>
    </xdr:from>
    <xdr:to>
      <xdr:col>55</xdr:col>
      <xdr:colOff>50800</xdr:colOff>
      <xdr:row>74</xdr:row>
      <xdr:rowOff>144094</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2729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65371</xdr:rowOff>
    </xdr:from>
    <xdr:ext cx="599010"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2581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72</xdr:row>
      <xdr:rowOff>156798</xdr:rowOff>
    </xdr:from>
    <xdr:to>
      <xdr:col>50</xdr:col>
      <xdr:colOff>165100</xdr:colOff>
      <xdr:row>73</xdr:row>
      <xdr:rowOff>86948</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2501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71</xdr:row>
      <xdr:rowOff>103475</xdr:rowOff>
    </xdr:from>
    <xdr:ext cx="59901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39795" y="12276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1681</xdr:rowOff>
    </xdr:from>
    <xdr:to>
      <xdr:col>46</xdr:col>
      <xdr:colOff>38100</xdr:colOff>
      <xdr:row>75</xdr:row>
      <xdr:rowOff>103281</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2860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73</xdr:row>
      <xdr:rowOff>119808</xdr:rowOff>
    </xdr:from>
    <xdr:ext cx="59901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50795" y="12635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22892</xdr:rowOff>
    </xdr:from>
    <xdr:to>
      <xdr:col>41</xdr:col>
      <xdr:colOff>101600</xdr:colOff>
      <xdr:row>74</xdr:row>
      <xdr:rowOff>124492</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2710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72</xdr:row>
      <xdr:rowOff>141019</xdr:rowOff>
    </xdr:from>
    <xdr:ext cx="59901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61795" y="12485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157575</xdr:rowOff>
    </xdr:from>
    <xdr:to>
      <xdr:col>36</xdr:col>
      <xdr:colOff>165100</xdr:colOff>
      <xdr:row>77</xdr:row>
      <xdr:rowOff>87725</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18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104252</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2963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20110</xdr:rowOff>
    </xdr:from>
    <xdr:to>
      <xdr:col>54</xdr:col>
      <xdr:colOff>189865</xdr:colOff>
      <xdr:row>98</xdr:row>
      <xdr:rowOff>36413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622060"/>
          <a:ext cx="1270" cy="1216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40240</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842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36413</xdr:rowOff>
    </xdr:from>
    <xdr:to>
      <xdr:col>55</xdr:col>
      <xdr:colOff>88900</xdr:colOff>
      <xdr:row>98</xdr:row>
      <xdr:rowOff>36413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838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138237</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397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288,657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20110</xdr:rowOff>
    </xdr:from>
    <xdr:to>
      <xdr:col>55</xdr:col>
      <xdr:colOff>88900</xdr:colOff>
      <xdr:row>91</xdr:row>
      <xdr:rowOff>20110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622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130808</xdr:rowOff>
    </xdr:from>
    <xdr:to>
      <xdr:col>55</xdr:col>
      <xdr:colOff>0</xdr:colOff>
      <xdr:row>95</xdr:row>
      <xdr:rowOff>170318</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9639300" y="16075658"/>
          <a:ext cx="838200" cy="382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149262</xdr:rowOff>
    </xdr:from>
    <xdr:ext cx="534377"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4370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170835</xdr:rowOff>
    </xdr:from>
    <xdr:to>
      <xdr:col>55</xdr:col>
      <xdr:colOff>50800</xdr:colOff>
      <xdr:row>96</xdr:row>
      <xdr:rowOff>100985</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98200</xdr:rowOff>
    </xdr:from>
    <xdr:to>
      <xdr:col>50</xdr:col>
      <xdr:colOff>114300</xdr:colOff>
      <xdr:row>95</xdr:row>
      <xdr:rowOff>170318</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8750300" y="16385950"/>
          <a:ext cx="889000" cy="72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31398</xdr:rowOff>
    </xdr:from>
    <xdr:to>
      <xdr:col>50</xdr:col>
      <xdr:colOff>165100</xdr:colOff>
      <xdr:row>96</xdr:row>
      <xdr:rowOff>132998</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49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124125</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72111" y="16583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167315</xdr:rowOff>
    </xdr:from>
    <xdr:to>
      <xdr:col>45</xdr:col>
      <xdr:colOff>177800</xdr:colOff>
      <xdr:row>95</xdr:row>
      <xdr:rowOff>98200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7861300" y="16283615"/>
          <a:ext cx="889000" cy="102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57020</xdr:rowOff>
    </xdr:from>
    <xdr:to>
      <xdr:col>46</xdr:col>
      <xdr:colOff>38100</xdr:colOff>
      <xdr:row>96</xdr:row>
      <xdr:rowOff>158620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5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149747</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83111" y="16608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97363</xdr:rowOff>
    </xdr:from>
    <xdr:to>
      <xdr:col>41</xdr:col>
      <xdr:colOff>50800</xdr:colOff>
      <xdr:row>94</xdr:row>
      <xdr:rowOff>167315</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6972300" y="16213663"/>
          <a:ext cx="889000" cy="69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53394</xdr:rowOff>
    </xdr:from>
    <xdr:to>
      <xdr:col>41</xdr:col>
      <xdr:colOff>101600</xdr:colOff>
      <xdr:row>96</xdr:row>
      <xdr:rowOff>154994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51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146121</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60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73644</xdr:rowOff>
    </xdr:from>
    <xdr:to>
      <xdr:col>36</xdr:col>
      <xdr:colOff>165100</xdr:colOff>
      <xdr:row>97</xdr:row>
      <xdr:rowOff>3794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53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166371</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625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80008</xdr:rowOff>
    </xdr:from>
    <xdr:to>
      <xdr:col>55</xdr:col>
      <xdr:colOff>50800</xdr:colOff>
      <xdr:row>94</xdr:row>
      <xdr:rowOff>10158</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024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102885</xdr:rowOff>
    </xdr:from>
    <xdr:ext cx="599010"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5876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119518</xdr:rowOff>
    </xdr:from>
    <xdr:to>
      <xdr:col>50</xdr:col>
      <xdr:colOff>165100</xdr:colOff>
      <xdr:row>96</xdr:row>
      <xdr:rowOff>49668</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407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66195</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39795" y="16182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47400</xdr:rowOff>
    </xdr:from>
    <xdr:to>
      <xdr:col>46</xdr:col>
      <xdr:colOff>38100</xdr:colOff>
      <xdr:row>95</xdr:row>
      <xdr:rowOff>149000</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33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93</xdr:row>
      <xdr:rowOff>165527</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50795" y="16110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116515</xdr:rowOff>
    </xdr:from>
    <xdr:to>
      <xdr:col>41</xdr:col>
      <xdr:colOff>101600</xdr:colOff>
      <xdr:row>95</xdr:row>
      <xdr:rowOff>46665</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23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93</xdr:row>
      <xdr:rowOff>63192</xdr:rowOff>
    </xdr:from>
    <xdr:ext cx="59901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61795" y="16008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46563</xdr:rowOff>
    </xdr:from>
    <xdr:to>
      <xdr:col>36</xdr:col>
      <xdr:colOff>165100</xdr:colOff>
      <xdr:row>94</xdr:row>
      <xdr:rowOff>148163</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162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92</xdr:row>
      <xdr:rowOff>164690</xdr:rowOff>
    </xdr:from>
    <xdr:ext cx="59901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672795" y="15938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55837</xdr:rowOff>
    </xdr:from>
    <xdr:to>
      <xdr:col>85</xdr:col>
      <xdr:colOff>126364</xdr:colOff>
      <xdr:row>38</xdr:row>
      <xdr:rowOff>56707</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370787"/>
          <a:ext cx="1269" cy="1201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60534</xdr:rowOff>
    </xdr:from>
    <xdr:ext cx="534377"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575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56707</xdr:rowOff>
    </xdr:from>
    <xdr:to>
      <xdr:col>86</xdr:col>
      <xdr:colOff>25400</xdr:colOff>
      <xdr:row>38</xdr:row>
      <xdr:rowOff>56707</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571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2514</xdr:rowOff>
    </xdr:from>
    <xdr:ext cx="599010"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5146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129,954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55837</xdr:rowOff>
    </xdr:from>
    <xdr:to>
      <xdr:col>86</xdr:col>
      <xdr:colOff>25400</xdr:colOff>
      <xdr:row>31</xdr:row>
      <xdr:rowOff>55837</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370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132940</xdr:rowOff>
    </xdr:from>
    <xdr:to>
      <xdr:col>85</xdr:col>
      <xdr:colOff>127000</xdr:colOff>
      <xdr:row>36</xdr:row>
      <xdr:rowOff>63152</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5481300" y="6133690"/>
          <a:ext cx="838200" cy="101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75099</xdr:rowOff>
    </xdr:from>
    <xdr:ext cx="534377"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2472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96672</xdr:rowOff>
    </xdr:from>
    <xdr:to>
      <xdr:col>85</xdr:col>
      <xdr:colOff>177800</xdr:colOff>
      <xdr:row>37</xdr:row>
      <xdr:rowOff>26822</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2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132940</xdr:rowOff>
    </xdr:from>
    <xdr:to>
      <xdr:col>81</xdr:col>
      <xdr:colOff>50800</xdr:colOff>
      <xdr:row>36</xdr:row>
      <xdr:rowOff>66439</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4592300" y="6133690"/>
          <a:ext cx="889000" cy="104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132378</xdr:rowOff>
    </xdr:from>
    <xdr:to>
      <xdr:col>81</xdr:col>
      <xdr:colOff>101600</xdr:colOff>
      <xdr:row>37</xdr:row>
      <xdr:rowOff>62528</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304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53655</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4111" y="6397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66439</xdr:rowOff>
    </xdr:from>
    <xdr:to>
      <xdr:col>76</xdr:col>
      <xdr:colOff>114300</xdr:colOff>
      <xdr:row>36</xdr:row>
      <xdr:rowOff>160720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3703300" y="6238639"/>
          <a:ext cx="889000" cy="94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141293</xdr:rowOff>
    </xdr:from>
    <xdr:to>
      <xdr:col>76</xdr:col>
      <xdr:colOff>165100</xdr:colOff>
      <xdr:row>37</xdr:row>
      <xdr:rowOff>71443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313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62570</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6406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137773</xdr:rowOff>
    </xdr:from>
    <xdr:to>
      <xdr:col>71</xdr:col>
      <xdr:colOff>177800</xdr:colOff>
      <xdr:row>36</xdr:row>
      <xdr:rowOff>160720</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2814300" y="6309973"/>
          <a:ext cx="889000" cy="22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149838</xdr:rowOff>
    </xdr:from>
    <xdr:to>
      <xdr:col>72</xdr:col>
      <xdr:colOff>38100</xdr:colOff>
      <xdr:row>37</xdr:row>
      <xdr:rowOff>79988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32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71115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6414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136198</xdr:rowOff>
    </xdr:from>
    <xdr:to>
      <xdr:col>67</xdr:col>
      <xdr:colOff>101600</xdr:colOff>
      <xdr:row>37</xdr:row>
      <xdr:rowOff>66348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30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57475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6401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12352</xdr:rowOff>
    </xdr:from>
    <xdr:to>
      <xdr:col>85</xdr:col>
      <xdr:colOff>177800</xdr:colOff>
      <xdr:row>36</xdr:row>
      <xdr:rowOff>113952</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6184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35229</xdr:rowOff>
    </xdr:from>
    <xdr:ext cx="534377"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6035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82140</xdr:rowOff>
    </xdr:from>
    <xdr:to>
      <xdr:col>81</xdr:col>
      <xdr:colOff>101600</xdr:colOff>
      <xdr:row>36</xdr:row>
      <xdr:rowOff>12290</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608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28817</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5858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15639</xdr:rowOff>
    </xdr:from>
    <xdr:to>
      <xdr:col>76</xdr:col>
      <xdr:colOff>165100</xdr:colOff>
      <xdr:row>36</xdr:row>
      <xdr:rowOff>117239</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18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133766</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5963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109920</xdr:rowOff>
    </xdr:from>
    <xdr:to>
      <xdr:col>72</xdr:col>
      <xdr:colOff>38100</xdr:colOff>
      <xdr:row>37</xdr:row>
      <xdr:rowOff>40070</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628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56597</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6057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86973</xdr:rowOff>
    </xdr:from>
    <xdr:to>
      <xdr:col>67</xdr:col>
      <xdr:colOff>101600</xdr:colOff>
      <xdr:row>37</xdr:row>
      <xdr:rowOff>17123</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6259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33650</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6034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a:extLst>
            <a:ext uri="{FF2B5EF4-FFF2-40B4-BE49-F238E27FC236}">
              <a16:creationId xmlns:a16="http://schemas.microsoft.com/office/drawing/2014/main" id="{00000000-0008-0000-07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170884</xdr:rowOff>
    </xdr:from>
    <xdr:to>
      <xdr:col>85</xdr:col>
      <xdr:colOff>126364</xdr:colOff>
      <xdr:row>58</xdr:row>
      <xdr:rowOff>128329</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6317595" y="8571934"/>
          <a:ext cx="1269" cy="1500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132156</xdr:rowOff>
    </xdr:from>
    <xdr:ext cx="534377" cy="259045"/>
    <xdr:sp macro="" textlink="">
      <xdr:nvSpPr>
        <xdr:cNvPr id="569" name="教育費最小値テキスト">
          <a:extLst>
            <a:ext uri="{FF2B5EF4-FFF2-40B4-BE49-F238E27FC236}">
              <a16:creationId xmlns:a16="http://schemas.microsoft.com/office/drawing/2014/main" id="{00000000-0008-0000-0700-000039020000}"/>
            </a:ext>
          </a:extLst>
        </xdr:cNvPr>
        <xdr:cNvSpPr txBox="1"/>
      </xdr:nvSpPr>
      <xdr:spPr>
        <a:xfrm>
          <a:off x="16370300" y="10076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128329</xdr:rowOff>
    </xdr:from>
    <xdr:to>
      <xdr:col>86</xdr:col>
      <xdr:colOff>25400</xdr:colOff>
      <xdr:row>58</xdr:row>
      <xdr:rowOff>128329</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10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117561</xdr:rowOff>
    </xdr:from>
    <xdr:ext cx="599010" cy="259045"/>
    <xdr:sp macro="" textlink="">
      <xdr:nvSpPr>
        <xdr:cNvPr id="571" name="教育費最大値テキスト">
          <a:extLst>
            <a:ext uri="{FF2B5EF4-FFF2-40B4-BE49-F238E27FC236}">
              <a16:creationId xmlns:a16="http://schemas.microsoft.com/office/drawing/2014/main" id="{00000000-0008-0000-0700-00003B020000}"/>
            </a:ext>
          </a:extLst>
        </xdr:cNvPr>
        <xdr:cNvSpPr txBox="1"/>
      </xdr:nvSpPr>
      <xdr:spPr>
        <a:xfrm>
          <a:off x="16370300" y="8347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502,951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170884</xdr:rowOff>
    </xdr:from>
    <xdr:to>
      <xdr:col>86</xdr:col>
      <xdr:colOff>25400</xdr:colOff>
      <xdr:row>49</xdr:row>
      <xdr:rowOff>170884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8571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37356</xdr:rowOff>
    </xdr:from>
    <xdr:to>
      <xdr:col>85</xdr:col>
      <xdr:colOff>127000</xdr:colOff>
      <xdr:row>56</xdr:row>
      <xdr:rowOff>92412</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5481300" y="9467106"/>
          <a:ext cx="838200" cy="226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35131</xdr:rowOff>
    </xdr:from>
    <xdr:ext cx="599010" cy="259045"/>
    <xdr:sp macro="" textlink="">
      <xdr:nvSpPr>
        <xdr:cNvPr id="574" name="教育費平均値テキスト">
          <a:extLst>
            <a:ext uri="{FF2B5EF4-FFF2-40B4-BE49-F238E27FC236}">
              <a16:creationId xmlns:a16="http://schemas.microsoft.com/office/drawing/2014/main" id="{00000000-0008-0000-0700-00003E020000}"/>
            </a:ext>
          </a:extLst>
        </xdr:cNvPr>
        <xdr:cNvSpPr txBox="1"/>
      </xdr:nvSpPr>
      <xdr:spPr>
        <a:xfrm>
          <a:off x="16370300" y="98077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56704</xdr:rowOff>
    </xdr:from>
    <xdr:to>
      <xdr:col>85</xdr:col>
      <xdr:colOff>177800</xdr:colOff>
      <xdr:row>57</xdr:row>
      <xdr:rowOff>158304</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6268700" y="9829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92412</xdr:rowOff>
    </xdr:from>
    <xdr:to>
      <xdr:col>81</xdr:col>
      <xdr:colOff>50800</xdr:colOff>
      <xdr:row>57</xdr:row>
      <xdr:rowOff>10809</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4592300" y="9693612"/>
          <a:ext cx="889000" cy="89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94928</xdr:rowOff>
    </xdr:from>
    <xdr:to>
      <xdr:col>81</xdr:col>
      <xdr:colOff>101600</xdr:colOff>
      <xdr:row>58</xdr:row>
      <xdr:rowOff>25078</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5430500" y="9867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16205</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5214111" y="9960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10809</xdr:rowOff>
    </xdr:from>
    <xdr:to>
      <xdr:col>76</xdr:col>
      <xdr:colOff>114300</xdr:colOff>
      <xdr:row>57</xdr:row>
      <xdr:rowOff>37437</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3703300" y="9783459"/>
          <a:ext cx="889000" cy="26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99575</xdr:rowOff>
    </xdr:from>
    <xdr:to>
      <xdr:col>76</xdr:col>
      <xdr:colOff>165100</xdr:colOff>
      <xdr:row>58</xdr:row>
      <xdr:rowOff>29725</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4541500" y="987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20852</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4325111" y="996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122382</xdr:rowOff>
    </xdr:from>
    <xdr:to>
      <xdr:col>71</xdr:col>
      <xdr:colOff>177800</xdr:colOff>
      <xdr:row>57</xdr:row>
      <xdr:rowOff>37437</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2814300" y="9723582"/>
          <a:ext cx="889000" cy="86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127393</xdr:rowOff>
    </xdr:from>
    <xdr:to>
      <xdr:col>72</xdr:col>
      <xdr:colOff>38100</xdr:colOff>
      <xdr:row>58</xdr:row>
      <xdr:rowOff>57543</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3652500" y="990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48670</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436111" y="9992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111032</xdr:rowOff>
    </xdr:from>
    <xdr:to>
      <xdr:col>67</xdr:col>
      <xdr:colOff>101600</xdr:colOff>
      <xdr:row>58</xdr:row>
      <xdr:rowOff>41182</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2763500" y="988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32309</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547111" y="9976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158006</xdr:rowOff>
    </xdr:from>
    <xdr:to>
      <xdr:col>85</xdr:col>
      <xdr:colOff>177800</xdr:colOff>
      <xdr:row>55</xdr:row>
      <xdr:rowOff>88156</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6268700" y="9416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9433</xdr:rowOff>
    </xdr:from>
    <xdr:ext cx="599010" cy="259045"/>
    <xdr:sp macro="" textlink="">
      <xdr:nvSpPr>
        <xdr:cNvPr id="593" name="教育費該当値テキスト">
          <a:extLst>
            <a:ext uri="{FF2B5EF4-FFF2-40B4-BE49-F238E27FC236}">
              <a16:creationId xmlns:a16="http://schemas.microsoft.com/office/drawing/2014/main" id="{00000000-0008-0000-0700-000051020000}"/>
            </a:ext>
          </a:extLst>
        </xdr:cNvPr>
        <xdr:cNvSpPr txBox="1"/>
      </xdr:nvSpPr>
      <xdr:spPr>
        <a:xfrm>
          <a:off x="16370300" y="9267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41612</xdr:rowOff>
    </xdr:from>
    <xdr:to>
      <xdr:col>81</xdr:col>
      <xdr:colOff>101600</xdr:colOff>
      <xdr:row>56</xdr:row>
      <xdr:rowOff>143212</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5430500" y="964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54</xdr:row>
      <xdr:rowOff>159739</xdr:rowOff>
    </xdr:from>
    <xdr:ext cx="59901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181795" y="9418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131459</xdr:rowOff>
    </xdr:from>
    <xdr:to>
      <xdr:col>76</xdr:col>
      <xdr:colOff>165100</xdr:colOff>
      <xdr:row>57</xdr:row>
      <xdr:rowOff>61609</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4541500" y="9732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78136</xdr:rowOff>
    </xdr:from>
    <xdr:ext cx="59901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292795" y="9507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158087</xdr:rowOff>
    </xdr:from>
    <xdr:to>
      <xdr:col>72</xdr:col>
      <xdr:colOff>38100</xdr:colOff>
      <xdr:row>57</xdr:row>
      <xdr:rowOff>88237</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3652500" y="9759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104764</xdr:rowOff>
    </xdr:from>
    <xdr:ext cx="59901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03795" y="9534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71582</xdr:rowOff>
    </xdr:from>
    <xdr:to>
      <xdr:col>67</xdr:col>
      <xdr:colOff>101600</xdr:colOff>
      <xdr:row>57</xdr:row>
      <xdr:rowOff>1732</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2763500" y="9672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18259</xdr:rowOff>
    </xdr:from>
    <xdr:ext cx="59901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14795" y="9448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108386</xdr:rowOff>
    </xdr:from>
    <xdr:to>
      <xdr:col>85</xdr:col>
      <xdr:colOff>126364</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281336"/>
          <a:ext cx="1269" cy="1231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55063</xdr:rowOff>
    </xdr:from>
    <xdr:ext cx="599010"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2056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269,349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108386</xdr:rowOff>
    </xdr:from>
    <xdr:to>
      <xdr:col>86</xdr:col>
      <xdr:colOff>25400</xdr:colOff>
      <xdr:row>71</xdr:row>
      <xdr:rowOff>108386</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281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110700</xdr:rowOff>
    </xdr:from>
    <xdr:to>
      <xdr:col>85</xdr:col>
      <xdr:colOff>127000</xdr:colOff>
      <xdr:row>78</xdr:row>
      <xdr:rowOff>123557</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5481300" y="13483800"/>
          <a:ext cx="838200" cy="1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51317</xdr:rowOff>
    </xdr:from>
    <xdr:ext cx="534377"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252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28440</xdr:rowOff>
    </xdr:from>
    <xdr:to>
      <xdr:col>85</xdr:col>
      <xdr:colOff>177800</xdr:colOff>
      <xdr:row>78</xdr:row>
      <xdr:rowOff>130040</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40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77429</xdr:rowOff>
    </xdr:from>
    <xdr:to>
      <xdr:col>81</xdr:col>
      <xdr:colOff>50800</xdr:colOff>
      <xdr:row>78</xdr:row>
      <xdr:rowOff>123557</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4592300" y="13450529"/>
          <a:ext cx="889000" cy="46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35655</xdr:rowOff>
    </xdr:from>
    <xdr:to>
      <xdr:col>81</xdr:col>
      <xdr:colOff>101600</xdr:colOff>
      <xdr:row>78</xdr:row>
      <xdr:rowOff>137255</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408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153782</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14111" y="13183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77429</xdr:rowOff>
    </xdr:from>
    <xdr:to>
      <xdr:col>76</xdr:col>
      <xdr:colOff>114300</xdr:colOff>
      <xdr:row>78</xdr:row>
      <xdr:rowOff>102918</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3703300" y="13450529"/>
          <a:ext cx="889000" cy="25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50797</xdr:rowOff>
    </xdr:from>
    <xdr:to>
      <xdr:col>76</xdr:col>
      <xdr:colOff>165100</xdr:colOff>
      <xdr:row>78</xdr:row>
      <xdr:rowOff>152397</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423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143524</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57428" y="13516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92942</xdr:rowOff>
    </xdr:from>
    <xdr:to>
      <xdr:col>71</xdr:col>
      <xdr:colOff>177800</xdr:colOff>
      <xdr:row>78</xdr:row>
      <xdr:rowOff>102918</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814300" y="13466042"/>
          <a:ext cx="889000" cy="9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42782</xdr:rowOff>
    </xdr:from>
    <xdr:to>
      <xdr:col>72</xdr:col>
      <xdr:colOff>38100</xdr:colOff>
      <xdr:row>78</xdr:row>
      <xdr:rowOff>144382</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415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160909</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36111" y="13191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28728</xdr:rowOff>
    </xdr:from>
    <xdr:to>
      <xdr:col>67</xdr:col>
      <xdr:colOff>101600</xdr:colOff>
      <xdr:row>78</xdr:row>
      <xdr:rowOff>130328</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401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146855</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47111" y="13177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59900</xdr:rowOff>
    </xdr:from>
    <xdr:to>
      <xdr:col>85</xdr:col>
      <xdr:colOff>177800</xdr:colOff>
      <xdr:row>78</xdr:row>
      <xdr:rowOff>161500</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34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6867</xdr:rowOff>
    </xdr:from>
    <xdr:ext cx="469744"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337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72757</xdr:rowOff>
    </xdr:from>
    <xdr:to>
      <xdr:col>81</xdr:col>
      <xdr:colOff>101600</xdr:colOff>
      <xdr:row>79</xdr:row>
      <xdr:rowOff>2907</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445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165484</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46428" y="13538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26629</xdr:rowOff>
    </xdr:from>
    <xdr:to>
      <xdr:col>76</xdr:col>
      <xdr:colOff>165100</xdr:colOff>
      <xdr:row>78</xdr:row>
      <xdr:rowOff>128229</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39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144756</xdr:rowOff>
    </xdr:from>
    <xdr:ext cx="534377"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325111" y="13174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52118</xdr:rowOff>
    </xdr:from>
    <xdr:to>
      <xdr:col>72</xdr:col>
      <xdr:colOff>38100</xdr:colOff>
      <xdr:row>78</xdr:row>
      <xdr:rowOff>153718</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425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144845</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68428" y="13517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42142</xdr:rowOff>
    </xdr:from>
    <xdr:to>
      <xdr:col>67</xdr:col>
      <xdr:colOff>101600</xdr:colOff>
      <xdr:row>78</xdr:row>
      <xdr:rowOff>143742</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415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134869</xdr:rowOff>
    </xdr:from>
    <xdr:ext cx="534377"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47111" y="13507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134446</xdr:rowOff>
    </xdr:from>
    <xdr:to>
      <xdr:col>85</xdr:col>
      <xdr:colOff>126364</xdr:colOff>
      <xdr:row>98</xdr:row>
      <xdr:rowOff>134136</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6317595" y="15736396"/>
          <a:ext cx="1269" cy="1199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137963</xdr:rowOff>
    </xdr:from>
    <xdr:ext cx="469744" cy="259045"/>
    <xdr:sp macro="" textlink="">
      <xdr:nvSpPr>
        <xdr:cNvPr id="679" name="公債費最小値テキスト">
          <a:extLst>
            <a:ext uri="{FF2B5EF4-FFF2-40B4-BE49-F238E27FC236}">
              <a16:creationId xmlns:a16="http://schemas.microsoft.com/office/drawing/2014/main" id="{00000000-0008-0000-0700-0000A7020000}"/>
            </a:ext>
          </a:extLst>
        </xdr:cNvPr>
        <xdr:cNvSpPr txBox="1"/>
      </xdr:nvSpPr>
      <xdr:spPr>
        <a:xfrm>
          <a:off x="16370300" y="16940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134136</xdr:rowOff>
    </xdr:from>
    <xdr:to>
      <xdr:col>86</xdr:col>
      <xdr:colOff>25400</xdr:colOff>
      <xdr:row>98</xdr:row>
      <xdr:rowOff>134136</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6936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81123</xdr:rowOff>
    </xdr:from>
    <xdr:ext cx="599010" cy="259045"/>
    <xdr:sp macro="" textlink="">
      <xdr:nvSpPr>
        <xdr:cNvPr id="681" name="公債費最大値テキスト">
          <a:extLst>
            <a:ext uri="{FF2B5EF4-FFF2-40B4-BE49-F238E27FC236}">
              <a16:creationId xmlns:a16="http://schemas.microsoft.com/office/drawing/2014/main" id="{00000000-0008-0000-0700-0000A9020000}"/>
            </a:ext>
          </a:extLst>
        </xdr:cNvPr>
        <xdr:cNvSpPr txBox="1"/>
      </xdr:nvSpPr>
      <xdr:spPr>
        <a:xfrm>
          <a:off x="16370300" y="15511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527,298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134446</xdr:rowOff>
    </xdr:from>
    <xdr:to>
      <xdr:col>86</xdr:col>
      <xdr:colOff>25400</xdr:colOff>
      <xdr:row>91</xdr:row>
      <xdr:rowOff>134446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5736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86804</xdr:rowOff>
    </xdr:from>
    <xdr:to>
      <xdr:col>85</xdr:col>
      <xdr:colOff>127000</xdr:colOff>
      <xdr:row>98</xdr:row>
      <xdr:rowOff>89191</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5481300" y="16888904"/>
          <a:ext cx="838200" cy="2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70462</xdr:rowOff>
    </xdr:from>
    <xdr:ext cx="534377" cy="259045"/>
    <xdr:sp macro="" textlink="">
      <xdr:nvSpPr>
        <xdr:cNvPr id="684" name="公債費平均値テキスト">
          <a:extLst>
            <a:ext uri="{FF2B5EF4-FFF2-40B4-BE49-F238E27FC236}">
              <a16:creationId xmlns:a16="http://schemas.microsoft.com/office/drawing/2014/main" id="{00000000-0008-0000-0700-0000AC020000}"/>
            </a:ext>
          </a:extLst>
        </xdr:cNvPr>
        <xdr:cNvSpPr txBox="1"/>
      </xdr:nvSpPr>
      <xdr:spPr>
        <a:xfrm>
          <a:off x="16370300" y="16529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47585</xdr:rowOff>
    </xdr:from>
    <xdr:to>
      <xdr:col>85</xdr:col>
      <xdr:colOff>177800</xdr:colOff>
      <xdr:row>97</xdr:row>
      <xdr:rowOff>149185</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6268700" y="1667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84423</xdr:rowOff>
    </xdr:from>
    <xdr:to>
      <xdr:col>81</xdr:col>
      <xdr:colOff>50800</xdr:colOff>
      <xdr:row>98</xdr:row>
      <xdr:rowOff>86804</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4592300" y="16886523"/>
          <a:ext cx="889000" cy="2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56294</xdr:rowOff>
    </xdr:from>
    <xdr:to>
      <xdr:col>81</xdr:col>
      <xdr:colOff>101600</xdr:colOff>
      <xdr:row>97</xdr:row>
      <xdr:rowOff>157894</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5430500" y="1668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2971</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5214111" y="16462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80347</xdr:rowOff>
    </xdr:from>
    <xdr:to>
      <xdr:col>76</xdr:col>
      <xdr:colOff>114300</xdr:colOff>
      <xdr:row>98</xdr:row>
      <xdr:rowOff>84423</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3703300" y="16882447"/>
          <a:ext cx="889000" cy="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61080</xdr:rowOff>
    </xdr:from>
    <xdr:to>
      <xdr:col>76</xdr:col>
      <xdr:colOff>165100</xdr:colOff>
      <xdr:row>97</xdr:row>
      <xdr:rowOff>162680</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4541500" y="1669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7757</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325111" y="1646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78991</xdr:rowOff>
    </xdr:from>
    <xdr:to>
      <xdr:col>71</xdr:col>
      <xdr:colOff>177800</xdr:colOff>
      <xdr:row>98</xdr:row>
      <xdr:rowOff>80347</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814300" y="16881091"/>
          <a:ext cx="889000" cy="1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68486</xdr:rowOff>
    </xdr:from>
    <xdr:to>
      <xdr:col>72</xdr:col>
      <xdr:colOff>38100</xdr:colOff>
      <xdr:row>97</xdr:row>
      <xdr:rowOff>170086</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3652500" y="1669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15163</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436111" y="16474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94411</xdr:rowOff>
    </xdr:from>
    <xdr:to>
      <xdr:col>67</xdr:col>
      <xdr:colOff>101600</xdr:colOff>
      <xdr:row>98</xdr:row>
      <xdr:rowOff>24561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2763500" y="16725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41088</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2547111" y="16500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38391</xdr:rowOff>
    </xdr:from>
    <xdr:to>
      <xdr:col>85</xdr:col>
      <xdr:colOff>177800</xdr:colOff>
      <xdr:row>98</xdr:row>
      <xdr:rowOff>139991</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6268700" y="16840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124768</xdr:rowOff>
    </xdr:from>
    <xdr:ext cx="534377" cy="259045"/>
    <xdr:sp macro="" textlink="">
      <xdr:nvSpPr>
        <xdr:cNvPr id="703" name="公債費該当値テキスト">
          <a:extLst>
            <a:ext uri="{FF2B5EF4-FFF2-40B4-BE49-F238E27FC236}">
              <a16:creationId xmlns:a16="http://schemas.microsoft.com/office/drawing/2014/main" id="{00000000-0008-0000-0700-0000BF020000}"/>
            </a:ext>
          </a:extLst>
        </xdr:cNvPr>
        <xdr:cNvSpPr txBox="1"/>
      </xdr:nvSpPr>
      <xdr:spPr>
        <a:xfrm>
          <a:off x="16370300" y="16755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36004</xdr:rowOff>
    </xdr:from>
    <xdr:to>
      <xdr:col>81</xdr:col>
      <xdr:colOff>101600</xdr:colOff>
      <xdr:row>98</xdr:row>
      <xdr:rowOff>137604</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5430500" y="16838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128731</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14111" y="16930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33623</xdr:rowOff>
    </xdr:from>
    <xdr:to>
      <xdr:col>76</xdr:col>
      <xdr:colOff>165100</xdr:colOff>
      <xdr:row>98</xdr:row>
      <xdr:rowOff>135223</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4541500" y="1683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126350</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928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29547</xdr:rowOff>
    </xdr:from>
    <xdr:to>
      <xdr:col>72</xdr:col>
      <xdr:colOff>38100</xdr:colOff>
      <xdr:row>98</xdr:row>
      <xdr:rowOff>131147</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3652500" y="16831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122274</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924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28191</xdr:rowOff>
    </xdr:from>
    <xdr:to>
      <xdr:col>67</xdr:col>
      <xdr:colOff>101600</xdr:colOff>
      <xdr:row>98</xdr:row>
      <xdr:rowOff>129791</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2763500" y="16830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120918</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923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諸支出金グラフ枠">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96266</xdr:rowOff>
    </xdr:from>
    <xdr:to>
      <xdr:col>116</xdr:col>
      <xdr:colOff>62864</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flipV="1">
          <a:off x="22159595" y="5239766"/>
          <a:ext cx="1269" cy="1491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6" name="諸支出金最小値テキスト">
          <a:extLst>
            <a:ext uri="{FF2B5EF4-FFF2-40B4-BE49-F238E27FC236}">
              <a16:creationId xmlns:a16="http://schemas.microsoft.com/office/drawing/2014/main" id="{00000000-0008-0000-0700-0000E0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42943</xdr:rowOff>
    </xdr:from>
    <xdr:ext cx="534377" cy="259045"/>
    <xdr:sp macro="" textlink="">
      <xdr:nvSpPr>
        <xdr:cNvPr id="738" name="諸支出金最大値テキスト">
          <a:extLst>
            <a:ext uri="{FF2B5EF4-FFF2-40B4-BE49-F238E27FC236}">
              <a16:creationId xmlns:a16="http://schemas.microsoft.com/office/drawing/2014/main" id="{00000000-0008-0000-0700-0000E2020000}"/>
            </a:ext>
          </a:extLst>
        </xdr:cNvPr>
        <xdr:cNvSpPr txBox="1"/>
      </xdr:nvSpPr>
      <xdr:spPr>
        <a:xfrm>
          <a:off x="22212300" y="5014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11,742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96266</xdr:rowOff>
    </xdr:from>
    <xdr:to>
      <xdr:col>116</xdr:col>
      <xdr:colOff>152400</xdr:colOff>
      <xdr:row>30</xdr:row>
      <xdr:rowOff>96266</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5239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134129</xdr:rowOff>
    </xdr:from>
    <xdr:ext cx="378565" cy="259045"/>
    <xdr:sp macro="" textlink="">
      <xdr:nvSpPr>
        <xdr:cNvPr id="741" name="諸支出金平均値テキスト">
          <a:extLst>
            <a:ext uri="{FF2B5EF4-FFF2-40B4-BE49-F238E27FC236}">
              <a16:creationId xmlns:a16="http://schemas.microsoft.com/office/drawing/2014/main" id="{00000000-0008-0000-0700-0000E5020000}"/>
            </a:ext>
          </a:extLst>
        </xdr:cNvPr>
        <xdr:cNvSpPr txBox="1"/>
      </xdr:nvSpPr>
      <xdr:spPr>
        <a:xfrm>
          <a:off x="22212300" y="647777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111252</xdr:rowOff>
    </xdr:from>
    <xdr:to>
      <xdr:col>116</xdr:col>
      <xdr:colOff>114300</xdr:colOff>
      <xdr:row>39</xdr:row>
      <xdr:rowOff>41402</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2110700" y="662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106934</xdr:rowOff>
    </xdr:from>
    <xdr:to>
      <xdr:col>112</xdr:col>
      <xdr:colOff>38100</xdr:colOff>
      <xdr:row>39</xdr:row>
      <xdr:rowOff>37084</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1272500" y="66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53611</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1134017" y="6397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121539</xdr:rowOff>
    </xdr:from>
    <xdr:to>
      <xdr:col>107</xdr:col>
      <xdr:colOff>101600</xdr:colOff>
      <xdr:row>39</xdr:row>
      <xdr:rowOff>51689</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0383500" y="663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68216</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0245017" y="64118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81153</xdr:rowOff>
    </xdr:from>
    <xdr:to>
      <xdr:col>102</xdr:col>
      <xdr:colOff>165100</xdr:colOff>
      <xdr:row>39</xdr:row>
      <xdr:rowOff>11303</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9494500" y="6596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27830</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6017" y="63714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123444</xdr:rowOff>
    </xdr:from>
    <xdr:to>
      <xdr:col>98</xdr:col>
      <xdr:colOff>38100</xdr:colOff>
      <xdr:row>39</xdr:row>
      <xdr:rowOff>53594</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8605500" y="663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70121</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8467017" y="64137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89679</xdr:rowOff>
    </xdr:from>
    <xdr:ext cx="249299" cy="259045"/>
    <xdr:sp macro="" textlink="">
      <xdr:nvSpPr>
        <xdr:cNvPr id="760" name="諸支出金該当値テキスト">
          <a:extLst>
            <a:ext uri="{FF2B5EF4-FFF2-40B4-BE49-F238E27FC236}">
              <a16:creationId xmlns:a16="http://schemas.microsoft.com/office/drawing/2014/main" id="{00000000-0008-0000-0700-0000F8020000}"/>
            </a:ext>
          </a:extLst>
        </xdr:cNvPr>
        <xdr:cNvSpPr txBox="1"/>
      </xdr:nvSpPr>
      <xdr:spPr>
        <a:xfrm>
          <a:off x="22212300" y="66047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前年度繰上充用金グラフ枠">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5" name="前年度繰上充用金最小値テキスト">
          <a:extLst>
            <a:ext uri="{FF2B5EF4-FFF2-40B4-BE49-F238E27FC236}">
              <a16:creationId xmlns:a16="http://schemas.microsoft.com/office/drawing/2014/main" id="{00000000-0008-0000-0700-000011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7" name="前年度繰上充用金最大値テキスト">
          <a:extLst>
            <a:ext uri="{FF2B5EF4-FFF2-40B4-BE49-F238E27FC236}">
              <a16:creationId xmlns:a16="http://schemas.microsoft.com/office/drawing/2014/main" id="{00000000-0008-0000-0700-000013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0" name="前年度繰上充用金平均値テキスト">
          <a:extLst>
            <a:ext uri="{FF2B5EF4-FFF2-40B4-BE49-F238E27FC236}">
              <a16:creationId xmlns:a16="http://schemas.microsoft.com/office/drawing/2014/main" id="{00000000-0008-0000-0700-000016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9" name="前年度繰上充用金該当値テキスト">
          <a:extLst>
            <a:ext uri="{FF2B5EF4-FFF2-40B4-BE49-F238E27FC236}">
              <a16:creationId xmlns:a16="http://schemas.microsoft.com/office/drawing/2014/main" id="{00000000-0008-0000-0700-000029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農林水産業費が住民一人当たり</a:t>
          </a:r>
          <a:r>
            <a:rPr kumimoji="1" lang="en-US" altLang="ja-JP" sz="1100">
              <a:solidFill>
                <a:schemeClr val="dk1"/>
              </a:solidFill>
              <a:effectLst/>
              <a:latin typeface="+mn-lt"/>
              <a:ea typeface="+mn-ea"/>
              <a:cs typeface="+mn-cs"/>
            </a:rPr>
            <a:t>156,629</a:t>
          </a:r>
          <a:r>
            <a:rPr kumimoji="1" lang="ja-JP" altLang="ja-JP" sz="1100">
              <a:solidFill>
                <a:schemeClr val="dk1"/>
              </a:solidFill>
              <a:effectLst/>
              <a:latin typeface="+mn-lt"/>
              <a:ea typeface="+mn-ea"/>
              <a:cs typeface="+mn-cs"/>
            </a:rPr>
            <a:t>円、商工費が住民一人当たり</a:t>
          </a:r>
          <a:r>
            <a:rPr kumimoji="1" lang="en-US" altLang="ja-JP" sz="1100">
              <a:solidFill>
                <a:schemeClr val="dk1"/>
              </a:solidFill>
              <a:effectLst/>
              <a:latin typeface="+mn-lt"/>
              <a:ea typeface="+mn-ea"/>
              <a:cs typeface="+mn-cs"/>
            </a:rPr>
            <a:t>212,180</a:t>
          </a:r>
          <a:r>
            <a:rPr kumimoji="1" lang="ja-JP" altLang="ja-JP" sz="1100">
              <a:solidFill>
                <a:schemeClr val="dk1"/>
              </a:solidFill>
              <a:effectLst/>
              <a:latin typeface="+mn-lt"/>
              <a:ea typeface="+mn-ea"/>
              <a:cs typeface="+mn-cs"/>
            </a:rPr>
            <a:t>円となっており、類似団体の中で高い状況である。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この要因として、農林水産業費では、漁港施設における防波堤工事を令和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年度から令和</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年度までの</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か年をかけて整備するためであり、漁港施設内の安全性の向上を図るとともに波浪から船舶等を防護し、漁港環境の向上に取り組んでいることによるものである。</a:t>
          </a:r>
          <a:endParaRPr lang="ja-JP" altLang="ja-JP" sz="1400">
            <a:effectLst/>
          </a:endParaRPr>
        </a:p>
        <a:p>
          <a:r>
            <a:rPr kumimoji="1" lang="ja-JP" altLang="ja-JP" sz="1100">
              <a:solidFill>
                <a:schemeClr val="dk1"/>
              </a:solidFill>
              <a:effectLst/>
              <a:latin typeface="+mn-lt"/>
              <a:ea typeface="+mn-ea"/>
              <a:cs typeface="+mn-cs"/>
            </a:rPr>
            <a:t>また、商工費では、植物工場誘致に係る支援などの企業誘致によるためであり、町民の雇用の拡大や産業の多様化を推進していることによるものである。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なお、土木費が</a:t>
          </a:r>
          <a:r>
            <a:rPr kumimoji="1" lang="en-US" altLang="ja-JP" sz="1100">
              <a:solidFill>
                <a:schemeClr val="dk1"/>
              </a:solidFill>
              <a:effectLst/>
              <a:latin typeface="+mn-lt"/>
              <a:ea typeface="+mn-ea"/>
              <a:cs typeface="+mn-cs"/>
            </a:rPr>
            <a:t>189,445</a:t>
          </a:r>
          <a:r>
            <a:rPr kumimoji="1" lang="ja-JP" altLang="en-US" sz="1100">
              <a:solidFill>
                <a:schemeClr val="dk1"/>
              </a:solidFill>
              <a:effectLst/>
              <a:latin typeface="+mn-lt"/>
              <a:ea typeface="+mn-ea"/>
              <a:cs typeface="+mn-cs"/>
            </a:rPr>
            <a:t>円と大きく増加している要因は、下水道事業の企業会計への移行により、繰出事業が農林水産業費から土木費に振り替わったことによること、及び複合型交流施設（港湾費）の大規模修繕を実施したことによ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福井県おおい町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財政調整基金残高は、決算剰余などの積立により、前年度と比較して増加した。</a:t>
          </a:r>
          <a:endParaRPr lang="ja-JP" altLang="ja-JP" sz="1400">
            <a:effectLst/>
          </a:endParaRPr>
        </a:p>
        <a:p>
          <a:r>
            <a:rPr kumimoji="1" lang="ja-JP" altLang="ja-JP" sz="1100">
              <a:solidFill>
                <a:schemeClr val="dk1"/>
              </a:solidFill>
              <a:effectLst/>
              <a:latin typeface="+mn-lt"/>
              <a:ea typeface="+mn-ea"/>
              <a:cs typeface="+mn-cs"/>
            </a:rPr>
            <a:t>　実質収支額における標準財政規模比が減となったのは、歳出面において、</a:t>
          </a:r>
          <a:r>
            <a:rPr kumimoji="1" lang="ja-JP" altLang="en-US" sz="1100">
              <a:solidFill>
                <a:schemeClr val="dk1"/>
              </a:solidFill>
              <a:effectLst/>
              <a:latin typeface="+mn-lt"/>
              <a:ea typeface="+mn-ea"/>
              <a:cs typeface="+mn-cs"/>
            </a:rPr>
            <a:t>補助費等</a:t>
          </a:r>
          <a:r>
            <a:rPr kumimoji="1" lang="ja-JP" altLang="ja-JP" sz="1100">
              <a:solidFill>
                <a:schemeClr val="dk1"/>
              </a:solidFill>
              <a:effectLst/>
              <a:latin typeface="+mn-lt"/>
              <a:ea typeface="+mn-ea"/>
              <a:cs typeface="+mn-cs"/>
            </a:rPr>
            <a:t>で</a:t>
          </a:r>
          <a:r>
            <a:rPr kumimoji="1" lang="ja-JP" altLang="en-US" sz="1100">
              <a:solidFill>
                <a:schemeClr val="dk1"/>
              </a:solidFill>
              <a:effectLst/>
              <a:latin typeface="+mn-lt"/>
              <a:ea typeface="+mn-ea"/>
              <a:cs typeface="+mn-cs"/>
            </a:rPr>
            <a:t>定額</a:t>
          </a:r>
          <a:r>
            <a:rPr kumimoji="1" lang="ja-JP" altLang="en-US" sz="1100" b="0">
              <a:solidFill>
                <a:sysClr val="windowText" lastClr="000000"/>
              </a:solidFill>
              <a:effectLst/>
              <a:latin typeface="+mn-lt"/>
              <a:ea typeface="+mn-ea"/>
              <a:cs typeface="+mn-cs"/>
            </a:rPr>
            <a:t>減税補</a:t>
          </a:r>
          <a:r>
            <a:rPr kumimoji="1" lang="ja-JP" altLang="en-US" sz="1100">
              <a:solidFill>
                <a:schemeClr val="dk1"/>
              </a:solidFill>
              <a:effectLst/>
              <a:latin typeface="+mn-lt"/>
              <a:ea typeface="+mn-ea"/>
              <a:cs typeface="+mn-cs"/>
            </a:rPr>
            <a:t>足給付金</a:t>
          </a:r>
          <a:r>
            <a:rPr kumimoji="1" lang="ja-JP" altLang="ja-JP" sz="1100">
              <a:solidFill>
                <a:schemeClr val="dk1"/>
              </a:solidFill>
              <a:effectLst/>
              <a:latin typeface="+mn-lt"/>
              <a:ea typeface="+mn-ea"/>
              <a:cs typeface="+mn-cs"/>
            </a:rPr>
            <a:t>などにより増加したことや、</a:t>
          </a:r>
          <a:r>
            <a:rPr kumimoji="1" lang="ja-JP" altLang="en-US" sz="1100">
              <a:solidFill>
                <a:schemeClr val="dk1"/>
              </a:solidFill>
              <a:effectLst/>
              <a:latin typeface="+mn-lt"/>
              <a:ea typeface="+mn-ea"/>
              <a:cs typeface="+mn-cs"/>
            </a:rPr>
            <a:t>物件費でシステム標準化に係る経費</a:t>
          </a:r>
          <a:r>
            <a:rPr kumimoji="1" lang="ja-JP" altLang="ja-JP" sz="1100">
              <a:solidFill>
                <a:schemeClr val="dk1"/>
              </a:solidFill>
              <a:effectLst/>
              <a:latin typeface="+mn-lt"/>
              <a:ea typeface="+mn-ea"/>
              <a:cs typeface="+mn-cs"/>
            </a:rPr>
            <a:t>の増などにより、実質収支が減少したことに加え、税収</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の増により標準財政規模が増加したことによる。。</a:t>
          </a:r>
          <a:endParaRPr lang="ja-JP" altLang="ja-JP" sz="1400">
            <a:effectLst/>
          </a:endParaRPr>
        </a:p>
        <a:p>
          <a:r>
            <a:rPr kumimoji="1" lang="ja-JP" altLang="ja-JP" sz="1100">
              <a:solidFill>
                <a:schemeClr val="dk1"/>
              </a:solidFill>
              <a:effectLst/>
              <a:latin typeface="+mn-lt"/>
              <a:ea typeface="+mn-ea"/>
              <a:cs typeface="+mn-cs"/>
            </a:rPr>
            <a:t>　今後とも将来に少しでも財源が残せるよう経常経費の削減に努めたい。</a:t>
          </a:r>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福井県おおい町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全ての会計において、黒字となっており、赤字額はない。</a:t>
          </a:r>
          <a:endParaRPr lang="ja-JP" altLang="ja-JP" sz="1400">
            <a:effectLst/>
          </a:endParaRPr>
        </a:p>
        <a:p>
          <a:r>
            <a:rPr kumimoji="1" lang="ja-JP" altLang="ja-JP" sz="1100">
              <a:solidFill>
                <a:schemeClr val="dk1"/>
              </a:solidFill>
              <a:effectLst/>
              <a:latin typeface="+mn-lt"/>
              <a:ea typeface="+mn-ea"/>
              <a:cs typeface="+mn-cs"/>
            </a:rPr>
            <a:t>　今後とも黒字決算となるよう健全経営に努める。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workbookViewId="0"/>
  </sheetViews>
  <sheetFormatPr defaultColWidth="0" defaultRowHeight="10.8" zeroHeight="1" x14ac:dyDescent="0.2"/>
  <cols>
    <col min="1" max="11" width="2.109375" style="162" customWidth="1"/>
    <col min="12" max="12" width="2.21875" style="162" customWidth="1"/>
    <col min="13" max="17" width="2.33203125" style="162" customWidth="1"/>
    <col min="18" max="119" width="2.109375" style="162" customWidth="1"/>
    <col min="120" max="16384" width="0" style="162" hidden="1"/>
  </cols>
  <sheetData>
    <row r="1" spans="1:119" ht="33" customHeight="1" x14ac:dyDescent="0.2">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 thickBot="1" x14ac:dyDescent="0.25">
      <c r="B2" s="164" t="s">
        <v>77</v>
      </c>
      <c r="C2" s="164"/>
      <c r="D2" s="165"/>
    </row>
    <row r="3" spans="1:119" ht="18.75" customHeight="1" thickBot="1" x14ac:dyDescent="0.25">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2">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13060480</v>
      </c>
      <c r="BO4" s="358"/>
      <c r="BP4" s="358"/>
      <c r="BQ4" s="358"/>
      <c r="BR4" s="358"/>
      <c r="BS4" s="358"/>
      <c r="BT4" s="358"/>
      <c r="BU4" s="359"/>
      <c r="BV4" s="357">
        <v>12505378</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5.3</v>
      </c>
      <c r="CU4" s="364"/>
      <c r="CV4" s="364"/>
      <c r="CW4" s="364"/>
      <c r="CX4" s="364"/>
      <c r="CY4" s="364"/>
      <c r="CZ4" s="364"/>
      <c r="DA4" s="365"/>
      <c r="DB4" s="363">
        <v>6.1</v>
      </c>
      <c r="DC4" s="364"/>
      <c r="DD4" s="364"/>
      <c r="DE4" s="364"/>
      <c r="DF4" s="364"/>
      <c r="DG4" s="364"/>
      <c r="DH4" s="364"/>
      <c r="DI4" s="365"/>
    </row>
    <row r="5" spans="1:119" ht="18.75" customHeight="1" x14ac:dyDescent="0.2">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12641096</v>
      </c>
      <c r="BO5" s="395"/>
      <c r="BP5" s="395"/>
      <c r="BQ5" s="395"/>
      <c r="BR5" s="395"/>
      <c r="BS5" s="395"/>
      <c r="BT5" s="395"/>
      <c r="BU5" s="396"/>
      <c r="BV5" s="394">
        <v>12069751</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73.3</v>
      </c>
      <c r="CU5" s="392"/>
      <c r="CV5" s="392"/>
      <c r="CW5" s="392"/>
      <c r="CX5" s="392"/>
      <c r="CY5" s="392"/>
      <c r="CZ5" s="392"/>
      <c r="DA5" s="393"/>
      <c r="DB5" s="391">
        <v>74.599999999999994</v>
      </c>
      <c r="DC5" s="392"/>
      <c r="DD5" s="392"/>
      <c r="DE5" s="392"/>
      <c r="DF5" s="392"/>
      <c r="DG5" s="392"/>
      <c r="DH5" s="392"/>
      <c r="DI5" s="393"/>
    </row>
    <row r="6" spans="1:119" ht="18.75" customHeight="1" x14ac:dyDescent="0.2">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98</v>
      </c>
      <c r="AV6" s="427"/>
      <c r="AW6" s="427"/>
      <c r="AX6" s="427"/>
      <c r="AY6" s="428" t="s">
        <v>99</v>
      </c>
      <c r="AZ6" s="429"/>
      <c r="BA6" s="429"/>
      <c r="BB6" s="429"/>
      <c r="BC6" s="429"/>
      <c r="BD6" s="429"/>
      <c r="BE6" s="429"/>
      <c r="BF6" s="429"/>
      <c r="BG6" s="429"/>
      <c r="BH6" s="429"/>
      <c r="BI6" s="429"/>
      <c r="BJ6" s="429"/>
      <c r="BK6" s="429"/>
      <c r="BL6" s="429"/>
      <c r="BM6" s="430"/>
      <c r="BN6" s="394">
        <v>419384</v>
      </c>
      <c r="BO6" s="395"/>
      <c r="BP6" s="395"/>
      <c r="BQ6" s="395"/>
      <c r="BR6" s="395"/>
      <c r="BS6" s="395"/>
      <c r="BT6" s="395"/>
      <c r="BU6" s="396"/>
      <c r="BV6" s="394">
        <v>435627</v>
      </c>
      <c r="BW6" s="395"/>
      <c r="BX6" s="395"/>
      <c r="BY6" s="395"/>
      <c r="BZ6" s="395"/>
      <c r="CA6" s="395"/>
      <c r="CB6" s="395"/>
      <c r="CC6" s="396"/>
      <c r="CD6" s="397" t="s">
        <v>100</v>
      </c>
      <c r="CE6" s="398"/>
      <c r="CF6" s="398"/>
      <c r="CG6" s="398"/>
      <c r="CH6" s="398"/>
      <c r="CI6" s="398"/>
      <c r="CJ6" s="398"/>
      <c r="CK6" s="398"/>
      <c r="CL6" s="398"/>
      <c r="CM6" s="398"/>
      <c r="CN6" s="398"/>
      <c r="CO6" s="398"/>
      <c r="CP6" s="398"/>
      <c r="CQ6" s="398"/>
      <c r="CR6" s="398"/>
      <c r="CS6" s="399"/>
      <c r="CT6" s="431">
        <v>73.3</v>
      </c>
      <c r="CU6" s="432"/>
      <c r="CV6" s="432"/>
      <c r="CW6" s="432"/>
      <c r="CX6" s="432"/>
      <c r="CY6" s="432"/>
      <c r="CZ6" s="432"/>
      <c r="DA6" s="433"/>
      <c r="DB6" s="431">
        <v>74.599999999999994</v>
      </c>
      <c r="DC6" s="432"/>
      <c r="DD6" s="432"/>
      <c r="DE6" s="432"/>
      <c r="DF6" s="432"/>
      <c r="DG6" s="432"/>
      <c r="DH6" s="432"/>
      <c r="DI6" s="433"/>
    </row>
    <row r="7" spans="1:119" ht="18.75" customHeight="1" x14ac:dyDescent="0.2">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101</v>
      </c>
      <c r="AN7" s="424"/>
      <c r="AO7" s="424"/>
      <c r="AP7" s="424"/>
      <c r="AQ7" s="424"/>
      <c r="AR7" s="424"/>
      <c r="AS7" s="424"/>
      <c r="AT7" s="425"/>
      <c r="AU7" s="426" t="s">
        <v>90</v>
      </c>
      <c r="AV7" s="427"/>
      <c r="AW7" s="427"/>
      <c r="AX7" s="427"/>
      <c r="AY7" s="428" t="s">
        <v>102</v>
      </c>
      <c r="AZ7" s="429"/>
      <c r="BA7" s="429"/>
      <c r="BB7" s="429"/>
      <c r="BC7" s="429"/>
      <c r="BD7" s="429"/>
      <c r="BE7" s="429"/>
      <c r="BF7" s="429"/>
      <c r="BG7" s="429"/>
      <c r="BH7" s="429"/>
      <c r="BI7" s="429"/>
      <c r="BJ7" s="429"/>
      <c r="BK7" s="429"/>
      <c r="BL7" s="429"/>
      <c r="BM7" s="430"/>
      <c r="BN7" s="394">
        <v>134914</v>
      </c>
      <c r="BO7" s="395"/>
      <c r="BP7" s="395"/>
      <c r="BQ7" s="395"/>
      <c r="BR7" s="395"/>
      <c r="BS7" s="395"/>
      <c r="BT7" s="395"/>
      <c r="BU7" s="396"/>
      <c r="BV7" s="394">
        <v>109685</v>
      </c>
      <c r="BW7" s="395"/>
      <c r="BX7" s="395"/>
      <c r="BY7" s="395"/>
      <c r="BZ7" s="395"/>
      <c r="CA7" s="395"/>
      <c r="CB7" s="395"/>
      <c r="CC7" s="396"/>
      <c r="CD7" s="397" t="s">
        <v>103</v>
      </c>
      <c r="CE7" s="398"/>
      <c r="CF7" s="398"/>
      <c r="CG7" s="398"/>
      <c r="CH7" s="398"/>
      <c r="CI7" s="398"/>
      <c r="CJ7" s="398"/>
      <c r="CK7" s="398"/>
      <c r="CL7" s="398"/>
      <c r="CM7" s="398"/>
      <c r="CN7" s="398"/>
      <c r="CO7" s="398"/>
      <c r="CP7" s="398"/>
      <c r="CQ7" s="398"/>
      <c r="CR7" s="398"/>
      <c r="CS7" s="399"/>
      <c r="CT7" s="394">
        <v>5395007</v>
      </c>
      <c r="CU7" s="395"/>
      <c r="CV7" s="395"/>
      <c r="CW7" s="395"/>
      <c r="CX7" s="395"/>
      <c r="CY7" s="395"/>
      <c r="CZ7" s="395"/>
      <c r="DA7" s="396"/>
      <c r="DB7" s="394">
        <v>5372025</v>
      </c>
      <c r="DC7" s="395"/>
      <c r="DD7" s="395"/>
      <c r="DE7" s="395"/>
      <c r="DF7" s="395"/>
      <c r="DG7" s="395"/>
      <c r="DH7" s="395"/>
      <c r="DI7" s="396"/>
    </row>
    <row r="8" spans="1:119" ht="18.75" customHeight="1" thickBot="1" x14ac:dyDescent="0.25">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104</v>
      </c>
      <c r="AN8" s="424"/>
      <c r="AO8" s="424"/>
      <c r="AP8" s="424"/>
      <c r="AQ8" s="424"/>
      <c r="AR8" s="424"/>
      <c r="AS8" s="424"/>
      <c r="AT8" s="425"/>
      <c r="AU8" s="426" t="s">
        <v>98</v>
      </c>
      <c r="AV8" s="427"/>
      <c r="AW8" s="427"/>
      <c r="AX8" s="427"/>
      <c r="AY8" s="428" t="s">
        <v>105</v>
      </c>
      <c r="AZ8" s="429"/>
      <c r="BA8" s="429"/>
      <c r="BB8" s="429"/>
      <c r="BC8" s="429"/>
      <c r="BD8" s="429"/>
      <c r="BE8" s="429"/>
      <c r="BF8" s="429"/>
      <c r="BG8" s="429"/>
      <c r="BH8" s="429"/>
      <c r="BI8" s="429"/>
      <c r="BJ8" s="429"/>
      <c r="BK8" s="429"/>
      <c r="BL8" s="429"/>
      <c r="BM8" s="430"/>
      <c r="BN8" s="394">
        <v>284470</v>
      </c>
      <c r="BO8" s="395"/>
      <c r="BP8" s="395"/>
      <c r="BQ8" s="395"/>
      <c r="BR8" s="395"/>
      <c r="BS8" s="395"/>
      <c r="BT8" s="395"/>
      <c r="BU8" s="396"/>
      <c r="BV8" s="394">
        <v>325942</v>
      </c>
      <c r="BW8" s="395"/>
      <c r="BX8" s="395"/>
      <c r="BY8" s="395"/>
      <c r="BZ8" s="395"/>
      <c r="CA8" s="395"/>
      <c r="CB8" s="395"/>
      <c r="CC8" s="396"/>
      <c r="CD8" s="397" t="s">
        <v>106</v>
      </c>
      <c r="CE8" s="398"/>
      <c r="CF8" s="398"/>
      <c r="CG8" s="398"/>
      <c r="CH8" s="398"/>
      <c r="CI8" s="398"/>
      <c r="CJ8" s="398"/>
      <c r="CK8" s="398"/>
      <c r="CL8" s="398"/>
      <c r="CM8" s="398"/>
      <c r="CN8" s="398"/>
      <c r="CO8" s="398"/>
      <c r="CP8" s="398"/>
      <c r="CQ8" s="398"/>
      <c r="CR8" s="398"/>
      <c r="CS8" s="399"/>
      <c r="CT8" s="434">
        <v>1.0900000000000001</v>
      </c>
      <c r="CU8" s="435"/>
      <c r="CV8" s="435"/>
      <c r="CW8" s="435"/>
      <c r="CX8" s="435"/>
      <c r="CY8" s="435"/>
      <c r="CZ8" s="435"/>
      <c r="DA8" s="436"/>
      <c r="DB8" s="434">
        <v>1.02</v>
      </c>
      <c r="DC8" s="435"/>
      <c r="DD8" s="435"/>
      <c r="DE8" s="435"/>
      <c r="DF8" s="435"/>
      <c r="DG8" s="435"/>
      <c r="DH8" s="435"/>
      <c r="DI8" s="436"/>
    </row>
    <row r="9" spans="1:119" ht="18.75" customHeight="1" thickBot="1" x14ac:dyDescent="0.25">
      <c r="A9" s="163"/>
      <c r="B9" s="388" t="s">
        <v>107</v>
      </c>
      <c r="C9" s="389"/>
      <c r="D9" s="389"/>
      <c r="E9" s="389"/>
      <c r="F9" s="389"/>
      <c r="G9" s="389"/>
      <c r="H9" s="389"/>
      <c r="I9" s="389"/>
      <c r="J9" s="389"/>
      <c r="K9" s="437"/>
      <c r="L9" s="438" t="s">
        <v>108</v>
      </c>
      <c r="M9" s="439"/>
      <c r="N9" s="439"/>
      <c r="O9" s="439"/>
      <c r="P9" s="439"/>
      <c r="Q9" s="440"/>
      <c r="R9" s="441">
        <v>7910</v>
      </c>
      <c r="S9" s="442"/>
      <c r="T9" s="442"/>
      <c r="U9" s="442"/>
      <c r="V9" s="443"/>
      <c r="W9" s="351" t="s">
        <v>109</v>
      </c>
      <c r="X9" s="352"/>
      <c r="Y9" s="352"/>
      <c r="Z9" s="352"/>
      <c r="AA9" s="352"/>
      <c r="AB9" s="352"/>
      <c r="AC9" s="352"/>
      <c r="AD9" s="352"/>
      <c r="AE9" s="352"/>
      <c r="AF9" s="352"/>
      <c r="AG9" s="352"/>
      <c r="AH9" s="352"/>
      <c r="AI9" s="352"/>
      <c r="AJ9" s="352"/>
      <c r="AK9" s="352"/>
      <c r="AL9" s="353"/>
      <c r="AM9" s="423" t="s">
        <v>110</v>
      </c>
      <c r="AN9" s="424"/>
      <c r="AO9" s="424"/>
      <c r="AP9" s="424"/>
      <c r="AQ9" s="424"/>
      <c r="AR9" s="424"/>
      <c r="AS9" s="424"/>
      <c r="AT9" s="425"/>
      <c r="AU9" s="426" t="s">
        <v>90</v>
      </c>
      <c r="AV9" s="427"/>
      <c r="AW9" s="427"/>
      <c r="AX9" s="427"/>
      <c r="AY9" s="428" t="s">
        <v>111</v>
      </c>
      <c r="AZ9" s="429"/>
      <c r="BA9" s="429"/>
      <c r="BB9" s="429"/>
      <c r="BC9" s="429"/>
      <c r="BD9" s="429"/>
      <c r="BE9" s="429"/>
      <c r="BF9" s="429"/>
      <c r="BG9" s="429"/>
      <c r="BH9" s="429"/>
      <c r="BI9" s="429"/>
      <c r="BJ9" s="429"/>
      <c r="BK9" s="429"/>
      <c r="BL9" s="429"/>
      <c r="BM9" s="430"/>
      <c r="BN9" s="394">
        <v>-41472</v>
      </c>
      <c r="BO9" s="395"/>
      <c r="BP9" s="395"/>
      <c r="BQ9" s="395"/>
      <c r="BR9" s="395"/>
      <c r="BS9" s="395"/>
      <c r="BT9" s="395"/>
      <c r="BU9" s="396"/>
      <c r="BV9" s="394">
        <v>-119520</v>
      </c>
      <c r="BW9" s="395"/>
      <c r="BX9" s="395"/>
      <c r="BY9" s="395"/>
      <c r="BZ9" s="395"/>
      <c r="CA9" s="395"/>
      <c r="CB9" s="395"/>
      <c r="CC9" s="396"/>
      <c r="CD9" s="397" t="s">
        <v>112</v>
      </c>
      <c r="CE9" s="398"/>
      <c r="CF9" s="398"/>
      <c r="CG9" s="398"/>
      <c r="CH9" s="398"/>
      <c r="CI9" s="398"/>
      <c r="CJ9" s="398"/>
      <c r="CK9" s="398"/>
      <c r="CL9" s="398"/>
      <c r="CM9" s="398"/>
      <c r="CN9" s="398"/>
      <c r="CO9" s="398"/>
      <c r="CP9" s="398"/>
      <c r="CQ9" s="398"/>
      <c r="CR9" s="398"/>
      <c r="CS9" s="399"/>
      <c r="CT9" s="391">
        <v>1.6</v>
      </c>
      <c r="CU9" s="392"/>
      <c r="CV9" s="392"/>
      <c r="CW9" s="392"/>
      <c r="CX9" s="392"/>
      <c r="CY9" s="392"/>
      <c r="CZ9" s="392"/>
      <c r="DA9" s="393"/>
      <c r="DB9" s="391">
        <v>1.8</v>
      </c>
      <c r="DC9" s="392"/>
      <c r="DD9" s="392"/>
      <c r="DE9" s="392"/>
      <c r="DF9" s="392"/>
      <c r="DG9" s="392"/>
      <c r="DH9" s="392"/>
      <c r="DI9" s="393"/>
    </row>
    <row r="10" spans="1:119" ht="18.75" customHeight="1" thickBot="1" x14ac:dyDescent="0.25">
      <c r="A10" s="163"/>
      <c r="B10" s="388"/>
      <c r="C10" s="389"/>
      <c r="D10" s="389"/>
      <c r="E10" s="389"/>
      <c r="F10" s="389"/>
      <c r="G10" s="389"/>
      <c r="H10" s="389"/>
      <c r="I10" s="389"/>
      <c r="J10" s="389"/>
      <c r="K10" s="437"/>
      <c r="L10" s="444" t="s">
        <v>113</v>
      </c>
      <c r="M10" s="424"/>
      <c r="N10" s="424"/>
      <c r="O10" s="424"/>
      <c r="P10" s="424"/>
      <c r="Q10" s="425"/>
      <c r="R10" s="445">
        <v>8325</v>
      </c>
      <c r="S10" s="446"/>
      <c r="T10" s="446"/>
      <c r="U10" s="446"/>
      <c r="V10" s="447"/>
      <c r="W10" s="382"/>
      <c r="X10" s="383"/>
      <c r="Y10" s="383"/>
      <c r="Z10" s="383"/>
      <c r="AA10" s="383"/>
      <c r="AB10" s="383"/>
      <c r="AC10" s="383"/>
      <c r="AD10" s="383"/>
      <c r="AE10" s="383"/>
      <c r="AF10" s="383"/>
      <c r="AG10" s="383"/>
      <c r="AH10" s="383"/>
      <c r="AI10" s="383"/>
      <c r="AJ10" s="383"/>
      <c r="AK10" s="383"/>
      <c r="AL10" s="386"/>
      <c r="AM10" s="423" t="s">
        <v>114</v>
      </c>
      <c r="AN10" s="424"/>
      <c r="AO10" s="424"/>
      <c r="AP10" s="424"/>
      <c r="AQ10" s="424"/>
      <c r="AR10" s="424"/>
      <c r="AS10" s="424"/>
      <c r="AT10" s="425"/>
      <c r="AU10" s="426" t="s">
        <v>90</v>
      </c>
      <c r="AV10" s="427"/>
      <c r="AW10" s="427"/>
      <c r="AX10" s="427"/>
      <c r="AY10" s="428" t="s">
        <v>115</v>
      </c>
      <c r="AZ10" s="429"/>
      <c r="BA10" s="429"/>
      <c r="BB10" s="429"/>
      <c r="BC10" s="429"/>
      <c r="BD10" s="429"/>
      <c r="BE10" s="429"/>
      <c r="BF10" s="429"/>
      <c r="BG10" s="429"/>
      <c r="BH10" s="429"/>
      <c r="BI10" s="429"/>
      <c r="BJ10" s="429"/>
      <c r="BK10" s="429"/>
      <c r="BL10" s="429"/>
      <c r="BM10" s="430"/>
      <c r="BN10" s="394">
        <v>536752</v>
      </c>
      <c r="BO10" s="395"/>
      <c r="BP10" s="395"/>
      <c r="BQ10" s="395"/>
      <c r="BR10" s="395"/>
      <c r="BS10" s="395"/>
      <c r="BT10" s="395"/>
      <c r="BU10" s="396"/>
      <c r="BV10" s="394">
        <v>886636</v>
      </c>
      <c r="BW10" s="395"/>
      <c r="BX10" s="395"/>
      <c r="BY10" s="395"/>
      <c r="BZ10" s="395"/>
      <c r="CA10" s="395"/>
      <c r="CB10" s="395"/>
      <c r="CC10" s="396"/>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98</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2">
      <c r="A12" s="163"/>
      <c r="B12" s="454" t="s">
        <v>123</v>
      </c>
      <c r="C12" s="455"/>
      <c r="D12" s="455"/>
      <c r="E12" s="455"/>
      <c r="F12" s="455"/>
      <c r="G12" s="455"/>
      <c r="H12" s="455"/>
      <c r="I12" s="455"/>
      <c r="J12" s="455"/>
      <c r="K12" s="456"/>
      <c r="L12" s="463" t="s">
        <v>124</v>
      </c>
      <c r="M12" s="464"/>
      <c r="N12" s="464"/>
      <c r="O12" s="464"/>
      <c r="P12" s="464"/>
      <c r="Q12" s="465"/>
      <c r="R12" s="466">
        <v>7681</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0</v>
      </c>
      <c r="BO12" s="395"/>
      <c r="BP12" s="395"/>
      <c r="BQ12" s="395"/>
      <c r="BR12" s="395"/>
      <c r="BS12" s="395"/>
      <c r="BT12" s="395"/>
      <c r="BU12" s="396"/>
      <c r="BV12" s="394">
        <v>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2">
      <c r="A13" s="163"/>
      <c r="B13" s="457"/>
      <c r="C13" s="458"/>
      <c r="D13" s="458"/>
      <c r="E13" s="458"/>
      <c r="F13" s="458"/>
      <c r="G13" s="458"/>
      <c r="H13" s="458"/>
      <c r="I13" s="458"/>
      <c r="J13" s="458"/>
      <c r="K13" s="459"/>
      <c r="L13" s="178"/>
      <c r="M13" s="485" t="s">
        <v>130</v>
      </c>
      <c r="N13" s="486"/>
      <c r="O13" s="486"/>
      <c r="P13" s="486"/>
      <c r="Q13" s="487"/>
      <c r="R13" s="478">
        <v>7581</v>
      </c>
      <c r="S13" s="479"/>
      <c r="T13" s="479"/>
      <c r="U13" s="479"/>
      <c r="V13" s="480"/>
      <c r="W13" s="410" t="s">
        <v>131</v>
      </c>
      <c r="X13" s="411"/>
      <c r="Y13" s="411"/>
      <c r="Z13" s="411"/>
      <c r="AA13" s="411"/>
      <c r="AB13" s="401"/>
      <c r="AC13" s="445">
        <v>366</v>
      </c>
      <c r="AD13" s="446"/>
      <c r="AE13" s="446"/>
      <c r="AF13" s="446"/>
      <c r="AG13" s="488"/>
      <c r="AH13" s="445">
        <v>370</v>
      </c>
      <c r="AI13" s="446"/>
      <c r="AJ13" s="446"/>
      <c r="AK13" s="446"/>
      <c r="AL13" s="447"/>
      <c r="AM13" s="423" t="s">
        <v>132</v>
      </c>
      <c r="AN13" s="424"/>
      <c r="AO13" s="424"/>
      <c r="AP13" s="424"/>
      <c r="AQ13" s="424"/>
      <c r="AR13" s="424"/>
      <c r="AS13" s="424"/>
      <c r="AT13" s="425"/>
      <c r="AU13" s="426" t="s">
        <v>98</v>
      </c>
      <c r="AV13" s="427"/>
      <c r="AW13" s="427"/>
      <c r="AX13" s="427"/>
      <c r="AY13" s="428" t="s">
        <v>133</v>
      </c>
      <c r="AZ13" s="429"/>
      <c r="BA13" s="429"/>
      <c r="BB13" s="429"/>
      <c r="BC13" s="429"/>
      <c r="BD13" s="429"/>
      <c r="BE13" s="429"/>
      <c r="BF13" s="429"/>
      <c r="BG13" s="429"/>
      <c r="BH13" s="429"/>
      <c r="BI13" s="429"/>
      <c r="BJ13" s="429"/>
      <c r="BK13" s="429"/>
      <c r="BL13" s="429"/>
      <c r="BM13" s="430"/>
      <c r="BN13" s="394">
        <v>495280</v>
      </c>
      <c r="BO13" s="395"/>
      <c r="BP13" s="395"/>
      <c r="BQ13" s="395"/>
      <c r="BR13" s="395"/>
      <c r="BS13" s="395"/>
      <c r="BT13" s="395"/>
      <c r="BU13" s="396"/>
      <c r="BV13" s="394">
        <v>767116</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1.3</v>
      </c>
      <c r="CU13" s="392"/>
      <c r="CV13" s="392"/>
      <c r="CW13" s="392"/>
      <c r="CX13" s="392"/>
      <c r="CY13" s="392"/>
      <c r="CZ13" s="392"/>
      <c r="DA13" s="393"/>
      <c r="DB13" s="391">
        <v>1</v>
      </c>
      <c r="DC13" s="392"/>
      <c r="DD13" s="392"/>
      <c r="DE13" s="392"/>
      <c r="DF13" s="392"/>
      <c r="DG13" s="392"/>
      <c r="DH13" s="392"/>
      <c r="DI13" s="393"/>
    </row>
    <row r="14" spans="1:119" ht="18.75" customHeight="1" thickBot="1" x14ac:dyDescent="0.25">
      <c r="A14" s="163"/>
      <c r="B14" s="457"/>
      <c r="C14" s="458"/>
      <c r="D14" s="458"/>
      <c r="E14" s="458"/>
      <c r="F14" s="458"/>
      <c r="G14" s="458"/>
      <c r="H14" s="458"/>
      <c r="I14" s="458"/>
      <c r="J14" s="458"/>
      <c r="K14" s="459"/>
      <c r="L14" s="475" t="s">
        <v>135</v>
      </c>
      <c r="M14" s="476"/>
      <c r="N14" s="476"/>
      <c r="O14" s="476"/>
      <c r="P14" s="476"/>
      <c r="Q14" s="477"/>
      <c r="R14" s="478">
        <v>7757</v>
      </c>
      <c r="S14" s="479"/>
      <c r="T14" s="479"/>
      <c r="U14" s="479"/>
      <c r="V14" s="480"/>
      <c r="W14" s="384"/>
      <c r="X14" s="385"/>
      <c r="Y14" s="385"/>
      <c r="Z14" s="385"/>
      <c r="AA14" s="385"/>
      <c r="AB14" s="374"/>
      <c r="AC14" s="481">
        <v>8.8000000000000007</v>
      </c>
      <c r="AD14" s="482"/>
      <c r="AE14" s="482"/>
      <c r="AF14" s="482"/>
      <c r="AG14" s="483"/>
      <c r="AH14" s="481">
        <v>8.5</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122</v>
      </c>
      <c r="CU14" s="493"/>
      <c r="CV14" s="493"/>
      <c r="CW14" s="493"/>
      <c r="CX14" s="493"/>
      <c r="CY14" s="493"/>
      <c r="CZ14" s="493"/>
      <c r="DA14" s="494"/>
      <c r="DB14" s="492" t="s">
        <v>122</v>
      </c>
      <c r="DC14" s="493"/>
      <c r="DD14" s="493"/>
      <c r="DE14" s="493"/>
      <c r="DF14" s="493"/>
      <c r="DG14" s="493"/>
      <c r="DH14" s="493"/>
      <c r="DI14" s="494"/>
    </row>
    <row r="15" spans="1:119" ht="18.75" customHeight="1" x14ac:dyDescent="0.2">
      <c r="A15" s="163"/>
      <c r="B15" s="457"/>
      <c r="C15" s="458"/>
      <c r="D15" s="458"/>
      <c r="E15" s="458"/>
      <c r="F15" s="458"/>
      <c r="G15" s="458"/>
      <c r="H15" s="458"/>
      <c r="I15" s="458"/>
      <c r="J15" s="458"/>
      <c r="K15" s="459"/>
      <c r="L15" s="178"/>
      <c r="M15" s="485" t="s">
        <v>130</v>
      </c>
      <c r="N15" s="486"/>
      <c r="O15" s="486"/>
      <c r="P15" s="486"/>
      <c r="Q15" s="487"/>
      <c r="R15" s="478">
        <v>7684</v>
      </c>
      <c r="S15" s="479"/>
      <c r="T15" s="479"/>
      <c r="U15" s="479"/>
      <c r="V15" s="480"/>
      <c r="W15" s="410" t="s">
        <v>137</v>
      </c>
      <c r="X15" s="411"/>
      <c r="Y15" s="411"/>
      <c r="Z15" s="411"/>
      <c r="AA15" s="411"/>
      <c r="AB15" s="401"/>
      <c r="AC15" s="445">
        <v>1051</v>
      </c>
      <c r="AD15" s="446"/>
      <c r="AE15" s="446"/>
      <c r="AF15" s="446"/>
      <c r="AG15" s="488"/>
      <c r="AH15" s="445">
        <v>1057</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4123818</v>
      </c>
      <c r="BO15" s="358"/>
      <c r="BP15" s="358"/>
      <c r="BQ15" s="358"/>
      <c r="BR15" s="358"/>
      <c r="BS15" s="358"/>
      <c r="BT15" s="358"/>
      <c r="BU15" s="359"/>
      <c r="BV15" s="357">
        <v>4101482</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9"/>
      <c r="CU15" s="180"/>
      <c r="CV15" s="180"/>
      <c r="CW15" s="180"/>
      <c r="CX15" s="180"/>
      <c r="CY15" s="180"/>
      <c r="CZ15" s="180"/>
      <c r="DA15" s="181"/>
      <c r="DB15" s="179"/>
      <c r="DC15" s="180"/>
      <c r="DD15" s="180"/>
      <c r="DE15" s="180"/>
      <c r="DF15" s="180"/>
      <c r="DG15" s="180"/>
      <c r="DH15" s="180"/>
      <c r="DI15" s="181"/>
    </row>
    <row r="16" spans="1:119" ht="18.75" customHeight="1" x14ac:dyDescent="0.2">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25.2</v>
      </c>
      <c r="AD16" s="482"/>
      <c r="AE16" s="482"/>
      <c r="AF16" s="482"/>
      <c r="AG16" s="483"/>
      <c r="AH16" s="481">
        <v>24.3</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3522084</v>
      </c>
      <c r="BO16" s="395"/>
      <c r="BP16" s="395"/>
      <c r="BQ16" s="395"/>
      <c r="BR16" s="395"/>
      <c r="BS16" s="395"/>
      <c r="BT16" s="395"/>
      <c r="BU16" s="396"/>
      <c r="BV16" s="394">
        <v>3446883</v>
      </c>
      <c r="BW16" s="395"/>
      <c r="BX16" s="395"/>
      <c r="BY16" s="395"/>
      <c r="BZ16" s="395"/>
      <c r="CA16" s="395"/>
      <c r="CB16" s="395"/>
      <c r="CC16" s="396"/>
      <c r="CD16" s="172"/>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5">
      <c r="A17" s="163"/>
      <c r="B17" s="460"/>
      <c r="C17" s="461"/>
      <c r="D17" s="461"/>
      <c r="E17" s="461"/>
      <c r="F17" s="461"/>
      <c r="G17" s="461"/>
      <c r="H17" s="461"/>
      <c r="I17" s="461"/>
      <c r="J17" s="461"/>
      <c r="K17" s="462"/>
      <c r="L17" s="182"/>
      <c r="M17" s="505" t="s">
        <v>143</v>
      </c>
      <c r="N17" s="506"/>
      <c r="O17" s="506"/>
      <c r="P17" s="506"/>
      <c r="Q17" s="507"/>
      <c r="R17" s="500" t="s">
        <v>144</v>
      </c>
      <c r="S17" s="501"/>
      <c r="T17" s="501"/>
      <c r="U17" s="501"/>
      <c r="V17" s="502"/>
      <c r="W17" s="410" t="s">
        <v>145</v>
      </c>
      <c r="X17" s="411"/>
      <c r="Y17" s="411"/>
      <c r="Z17" s="411"/>
      <c r="AA17" s="411"/>
      <c r="AB17" s="401"/>
      <c r="AC17" s="445">
        <v>2758</v>
      </c>
      <c r="AD17" s="446"/>
      <c r="AE17" s="446"/>
      <c r="AF17" s="446"/>
      <c r="AG17" s="488"/>
      <c r="AH17" s="445">
        <v>2917</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5395007</v>
      </c>
      <c r="BO17" s="395"/>
      <c r="BP17" s="395"/>
      <c r="BQ17" s="395"/>
      <c r="BR17" s="395"/>
      <c r="BS17" s="395"/>
      <c r="BT17" s="395"/>
      <c r="BU17" s="396"/>
      <c r="BV17" s="394">
        <v>5372025</v>
      </c>
      <c r="BW17" s="395"/>
      <c r="BX17" s="395"/>
      <c r="BY17" s="395"/>
      <c r="BZ17" s="395"/>
      <c r="CA17" s="395"/>
      <c r="CB17" s="395"/>
      <c r="CC17" s="396"/>
      <c r="CD17" s="172"/>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5">
      <c r="A18" s="163"/>
      <c r="B18" s="516" t="s">
        <v>147</v>
      </c>
      <c r="C18" s="437"/>
      <c r="D18" s="437"/>
      <c r="E18" s="517"/>
      <c r="F18" s="517"/>
      <c r="G18" s="517"/>
      <c r="H18" s="517"/>
      <c r="I18" s="517"/>
      <c r="J18" s="517"/>
      <c r="K18" s="517"/>
      <c r="L18" s="518">
        <v>212.19</v>
      </c>
      <c r="M18" s="518"/>
      <c r="N18" s="518"/>
      <c r="O18" s="518"/>
      <c r="P18" s="518"/>
      <c r="Q18" s="518"/>
      <c r="R18" s="519"/>
      <c r="S18" s="519"/>
      <c r="T18" s="519"/>
      <c r="U18" s="519"/>
      <c r="V18" s="520"/>
      <c r="W18" s="412"/>
      <c r="X18" s="413"/>
      <c r="Y18" s="413"/>
      <c r="Z18" s="413"/>
      <c r="AA18" s="413"/>
      <c r="AB18" s="404"/>
      <c r="AC18" s="521">
        <v>66.099999999999994</v>
      </c>
      <c r="AD18" s="522"/>
      <c r="AE18" s="522"/>
      <c r="AF18" s="522"/>
      <c r="AG18" s="523"/>
      <c r="AH18" s="521">
        <v>67.2</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4429180</v>
      </c>
      <c r="BO18" s="395"/>
      <c r="BP18" s="395"/>
      <c r="BQ18" s="395"/>
      <c r="BR18" s="395"/>
      <c r="BS18" s="395"/>
      <c r="BT18" s="395"/>
      <c r="BU18" s="396"/>
      <c r="BV18" s="394">
        <v>4297261</v>
      </c>
      <c r="BW18" s="395"/>
      <c r="BX18" s="395"/>
      <c r="BY18" s="395"/>
      <c r="BZ18" s="395"/>
      <c r="CA18" s="395"/>
      <c r="CB18" s="395"/>
      <c r="CC18" s="396"/>
      <c r="CD18" s="172"/>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5">
      <c r="A19" s="163"/>
      <c r="B19" s="516" t="s">
        <v>149</v>
      </c>
      <c r="C19" s="437"/>
      <c r="D19" s="437"/>
      <c r="E19" s="517"/>
      <c r="F19" s="517"/>
      <c r="G19" s="517"/>
      <c r="H19" s="517"/>
      <c r="I19" s="517"/>
      <c r="J19" s="517"/>
      <c r="K19" s="517"/>
      <c r="L19" s="525">
        <v>37</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9737281</v>
      </c>
      <c r="BO19" s="395"/>
      <c r="BP19" s="395"/>
      <c r="BQ19" s="395"/>
      <c r="BR19" s="395"/>
      <c r="BS19" s="395"/>
      <c r="BT19" s="395"/>
      <c r="BU19" s="396"/>
      <c r="BV19" s="394">
        <v>9424295</v>
      </c>
      <c r="BW19" s="395"/>
      <c r="BX19" s="395"/>
      <c r="BY19" s="395"/>
      <c r="BZ19" s="395"/>
      <c r="CA19" s="395"/>
      <c r="CB19" s="395"/>
      <c r="CC19" s="396"/>
      <c r="CD19" s="172"/>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5">
      <c r="A20" s="163"/>
      <c r="B20" s="516" t="s">
        <v>151</v>
      </c>
      <c r="C20" s="437"/>
      <c r="D20" s="437"/>
      <c r="E20" s="517"/>
      <c r="F20" s="517"/>
      <c r="G20" s="517"/>
      <c r="H20" s="517"/>
      <c r="I20" s="517"/>
      <c r="J20" s="517"/>
      <c r="K20" s="517"/>
      <c r="L20" s="525">
        <v>3165</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2"/>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5">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2"/>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2">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931112</v>
      </c>
      <c r="BO22" s="358"/>
      <c r="BP22" s="358"/>
      <c r="BQ22" s="358"/>
      <c r="BR22" s="358"/>
      <c r="BS22" s="358"/>
      <c r="BT22" s="358"/>
      <c r="BU22" s="359"/>
      <c r="BV22" s="357">
        <v>1078915</v>
      </c>
      <c r="BW22" s="358"/>
      <c r="BX22" s="358"/>
      <c r="BY22" s="358"/>
      <c r="BZ22" s="358"/>
      <c r="CA22" s="358"/>
      <c r="CB22" s="358"/>
      <c r="CC22" s="359"/>
      <c r="CD22" s="172"/>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2">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931112</v>
      </c>
      <c r="BO23" s="395"/>
      <c r="BP23" s="395"/>
      <c r="BQ23" s="395"/>
      <c r="BR23" s="395"/>
      <c r="BS23" s="395"/>
      <c r="BT23" s="395"/>
      <c r="BU23" s="396"/>
      <c r="BV23" s="394">
        <v>1074282</v>
      </c>
      <c r="BW23" s="395"/>
      <c r="BX23" s="395"/>
      <c r="BY23" s="395"/>
      <c r="BZ23" s="395"/>
      <c r="CA23" s="395"/>
      <c r="CB23" s="395"/>
      <c r="CC23" s="396"/>
      <c r="CD23" s="172"/>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5">
      <c r="A24" s="163"/>
      <c r="B24" s="565"/>
      <c r="C24" s="541"/>
      <c r="D24" s="542"/>
      <c r="E24" s="444" t="s">
        <v>161</v>
      </c>
      <c r="F24" s="424"/>
      <c r="G24" s="424"/>
      <c r="H24" s="424"/>
      <c r="I24" s="424"/>
      <c r="J24" s="424"/>
      <c r="K24" s="425"/>
      <c r="L24" s="445">
        <v>1</v>
      </c>
      <c r="M24" s="446"/>
      <c r="N24" s="446"/>
      <c r="O24" s="446"/>
      <c r="P24" s="488"/>
      <c r="Q24" s="445">
        <v>8500</v>
      </c>
      <c r="R24" s="446"/>
      <c r="S24" s="446"/>
      <c r="T24" s="446"/>
      <c r="U24" s="446"/>
      <c r="V24" s="488"/>
      <c r="W24" s="540"/>
      <c r="X24" s="541"/>
      <c r="Y24" s="542"/>
      <c r="Z24" s="444" t="s">
        <v>162</v>
      </c>
      <c r="AA24" s="424"/>
      <c r="AB24" s="424"/>
      <c r="AC24" s="424"/>
      <c r="AD24" s="424"/>
      <c r="AE24" s="424"/>
      <c r="AF24" s="424"/>
      <c r="AG24" s="425"/>
      <c r="AH24" s="445">
        <v>154</v>
      </c>
      <c r="AI24" s="446"/>
      <c r="AJ24" s="446"/>
      <c r="AK24" s="446"/>
      <c r="AL24" s="488"/>
      <c r="AM24" s="445">
        <v>456302</v>
      </c>
      <c r="AN24" s="446"/>
      <c r="AO24" s="446"/>
      <c r="AP24" s="446"/>
      <c r="AQ24" s="446"/>
      <c r="AR24" s="488"/>
      <c r="AS24" s="445">
        <v>2963</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747175</v>
      </c>
      <c r="BO24" s="395"/>
      <c r="BP24" s="395"/>
      <c r="BQ24" s="395"/>
      <c r="BR24" s="395"/>
      <c r="BS24" s="395"/>
      <c r="BT24" s="395"/>
      <c r="BU24" s="396"/>
      <c r="BV24" s="394">
        <v>807079</v>
      </c>
      <c r="BW24" s="395"/>
      <c r="BX24" s="395"/>
      <c r="BY24" s="395"/>
      <c r="BZ24" s="395"/>
      <c r="CA24" s="395"/>
      <c r="CB24" s="395"/>
      <c r="CC24" s="396"/>
      <c r="CD24" s="172"/>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2">
      <c r="A25" s="163"/>
      <c r="B25" s="565"/>
      <c r="C25" s="541"/>
      <c r="D25" s="542"/>
      <c r="E25" s="444" t="s">
        <v>164</v>
      </c>
      <c r="F25" s="424"/>
      <c r="G25" s="424"/>
      <c r="H25" s="424"/>
      <c r="I25" s="424"/>
      <c r="J25" s="424"/>
      <c r="K25" s="425"/>
      <c r="L25" s="445">
        <v>1</v>
      </c>
      <c r="M25" s="446"/>
      <c r="N25" s="446"/>
      <c r="O25" s="446"/>
      <c r="P25" s="488"/>
      <c r="Q25" s="445">
        <v>6700</v>
      </c>
      <c r="R25" s="446"/>
      <c r="S25" s="446"/>
      <c r="T25" s="446"/>
      <c r="U25" s="446"/>
      <c r="V25" s="488"/>
      <c r="W25" s="540"/>
      <c r="X25" s="541"/>
      <c r="Y25" s="542"/>
      <c r="Z25" s="444" t="s">
        <v>165</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5298242</v>
      </c>
      <c r="BO25" s="358"/>
      <c r="BP25" s="358"/>
      <c r="BQ25" s="358"/>
      <c r="BR25" s="358"/>
      <c r="BS25" s="358"/>
      <c r="BT25" s="358"/>
      <c r="BU25" s="359"/>
      <c r="BV25" s="357">
        <v>6538915</v>
      </c>
      <c r="BW25" s="358"/>
      <c r="BX25" s="358"/>
      <c r="BY25" s="358"/>
      <c r="BZ25" s="358"/>
      <c r="CA25" s="358"/>
      <c r="CB25" s="358"/>
      <c r="CC25" s="359"/>
      <c r="CD25" s="172"/>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2">
      <c r="A26" s="163"/>
      <c r="B26" s="565"/>
      <c r="C26" s="541"/>
      <c r="D26" s="542"/>
      <c r="E26" s="444" t="s">
        <v>167</v>
      </c>
      <c r="F26" s="424"/>
      <c r="G26" s="424"/>
      <c r="H26" s="424"/>
      <c r="I26" s="424"/>
      <c r="J26" s="424"/>
      <c r="K26" s="425"/>
      <c r="L26" s="445">
        <v>1</v>
      </c>
      <c r="M26" s="446"/>
      <c r="N26" s="446"/>
      <c r="O26" s="446"/>
      <c r="P26" s="488"/>
      <c r="Q26" s="445">
        <v>5600</v>
      </c>
      <c r="R26" s="446"/>
      <c r="S26" s="446"/>
      <c r="T26" s="446"/>
      <c r="U26" s="446"/>
      <c r="V26" s="488"/>
      <c r="W26" s="540"/>
      <c r="X26" s="541"/>
      <c r="Y26" s="542"/>
      <c r="Z26" s="444" t="s">
        <v>168</v>
      </c>
      <c r="AA26" s="546"/>
      <c r="AB26" s="546"/>
      <c r="AC26" s="546"/>
      <c r="AD26" s="546"/>
      <c r="AE26" s="546"/>
      <c r="AF26" s="546"/>
      <c r="AG26" s="547"/>
      <c r="AH26" s="445">
        <v>2</v>
      </c>
      <c r="AI26" s="446"/>
      <c r="AJ26" s="446"/>
      <c r="AK26" s="446"/>
      <c r="AL26" s="488"/>
      <c r="AM26" s="445" t="s">
        <v>169</v>
      </c>
      <c r="AN26" s="446"/>
      <c r="AO26" s="446"/>
      <c r="AP26" s="446"/>
      <c r="AQ26" s="446"/>
      <c r="AR26" s="488"/>
      <c r="AS26" s="445" t="s">
        <v>169</v>
      </c>
      <c r="AT26" s="446"/>
      <c r="AU26" s="446"/>
      <c r="AV26" s="446"/>
      <c r="AW26" s="446"/>
      <c r="AX26" s="447"/>
      <c r="AY26" s="397" t="s">
        <v>170</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72"/>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5">
      <c r="A27" s="163"/>
      <c r="B27" s="565"/>
      <c r="C27" s="541"/>
      <c r="D27" s="542"/>
      <c r="E27" s="444" t="s">
        <v>171</v>
      </c>
      <c r="F27" s="424"/>
      <c r="G27" s="424"/>
      <c r="H27" s="424"/>
      <c r="I27" s="424"/>
      <c r="J27" s="424"/>
      <c r="K27" s="425"/>
      <c r="L27" s="445">
        <v>1</v>
      </c>
      <c r="M27" s="446"/>
      <c r="N27" s="446"/>
      <c r="O27" s="446"/>
      <c r="P27" s="488"/>
      <c r="Q27" s="445">
        <v>3750</v>
      </c>
      <c r="R27" s="446"/>
      <c r="S27" s="446"/>
      <c r="T27" s="446"/>
      <c r="U27" s="446"/>
      <c r="V27" s="488"/>
      <c r="W27" s="540"/>
      <c r="X27" s="541"/>
      <c r="Y27" s="542"/>
      <c r="Z27" s="444" t="s">
        <v>172</v>
      </c>
      <c r="AA27" s="424"/>
      <c r="AB27" s="424"/>
      <c r="AC27" s="424"/>
      <c r="AD27" s="424"/>
      <c r="AE27" s="424"/>
      <c r="AF27" s="424"/>
      <c r="AG27" s="425"/>
      <c r="AH27" s="445" t="s">
        <v>122</v>
      </c>
      <c r="AI27" s="446"/>
      <c r="AJ27" s="446"/>
      <c r="AK27" s="446"/>
      <c r="AL27" s="488"/>
      <c r="AM27" s="445" t="s">
        <v>122</v>
      </c>
      <c r="AN27" s="446"/>
      <c r="AO27" s="446"/>
      <c r="AP27" s="446"/>
      <c r="AQ27" s="446"/>
      <c r="AR27" s="488"/>
      <c r="AS27" s="445" t="s">
        <v>122</v>
      </c>
      <c r="AT27" s="446"/>
      <c r="AU27" s="446"/>
      <c r="AV27" s="446"/>
      <c r="AW27" s="446"/>
      <c r="AX27" s="447"/>
      <c r="AY27" s="489" t="s">
        <v>173</v>
      </c>
      <c r="AZ27" s="490"/>
      <c r="BA27" s="490"/>
      <c r="BB27" s="490"/>
      <c r="BC27" s="490"/>
      <c r="BD27" s="490"/>
      <c r="BE27" s="490"/>
      <c r="BF27" s="490"/>
      <c r="BG27" s="490"/>
      <c r="BH27" s="490"/>
      <c r="BI27" s="490"/>
      <c r="BJ27" s="490"/>
      <c r="BK27" s="490"/>
      <c r="BL27" s="490"/>
      <c r="BM27" s="491"/>
      <c r="BN27" s="513">
        <v>500000</v>
      </c>
      <c r="BO27" s="514"/>
      <c r="BP27" s="514"/>
      <c r="BQ27" s="514"/>
      <c r="BR27" s="514"/>
      <c r="BS27" s="514"/>
      <c r="BT27" s="514"/>
      <c r="BU27" s="515"/>
      <c r="BV27" s="513">
        <v>500000</v>
      </c>
      <c r="BW27" s="514"/>
      <c r="BX27" s="514"/>
      <c r="BY27" s="514"/>
      <c r="BZ27" s="514"/>
      <c r="CA27" s="514"/>
      <c r="CB27" s="514"/>
      <c r="CC27" s="515"/>
      <c r="CD27" s="166"/>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2">
      <c r="A28" s="163"/>
      <c r="B28" s="565"/>
      <c r="C28" s="541"/>
      <c r="D28" s="542"/>
      <c r="E28" s="444" t="s">
        <v>174</v>
      </c>
      <c r="F28" s="424"/>
      <c r="G28" s="424"/>
      <c r="H28" s="424"/>
      <c r="I28" s="424"/>
      <c r="J28" s="424"/>
      <c r="K28" s="425"/>
      <c r="L28" s="445">
        <v>1</v>
      </c>
      <c r="M28" s="446"/>
      <c r="N28" s="446"/>
      <c r="O28" s="446"/>
      <c r="P28" s="488"/>
      <c r="Q28" s="445">
        <v>3070</v>
      </c>
      <c r="R28" s="446"/>
      <c r="S28" s="446"/>
      <c r="T28" s="446"/>
      <c r="U28" s="446"/>
      <c r="V28" s="488"/>
      <c r="W28" s="540"/>
      <c r="X28" s="541"/>
      <c r="Y28" s="542"/>
      <c r="Z28" s="444" t="s">
        <v>175</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176</v>
      </c>
      <c r="AZ28" s="549"/>
      <c r="BA28" s="549"/>
      <c r="BB28" s="550"/>
      <c r="BC28" s="354" t="s">
        <v>46</v>
      </c>
      <c r="BD28" s="355"/>
      <c r="BE28" s="355"/>
      <c r="BF28" s="355"/>
      <c r="BG28" s="355"/>
      <c r="BH28" s="355"/>
      <c r="BI28" s="355"/>
      <c r="BJ28" s="355"/>
      <c r="BK28" s="355"/>
      <c r="BL28" s="355"/>
      <c r="BM28" s="356"/>
      <c r="BN28" s="357">
        <v>8948717</v>
      </c>
      <c r="BO28" s="358"/>
      <c r="BP28" s="358"/>
      <c r="BQ28" s="358"/>
      <c r="BR28" s="358"/>
      <c r="BS28" s="358"/>
      <c r="BT28" s="358"/>
      <c r="BU28" s="359"/>
      <c r="BV28" s="357">
        <v>8248965</v>
      </c>
      <c r="BW28" s="358"/>
      <c r="BX28" s="358"/>
      <c r="BY28" s="358"/>
      <c r="BZ28" s="358"/>
      <c r="CA28" s="358"/>
      <c r="CB28" s="358"/>
      <c r="CC28" s="359"/>
      <c r="CD28" s="172"/>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2">
      <c r="A29" s="163"/>
      <c r="B29" s="565"/>
      <c r="C29" s="541"/>
      <c r="D29" s="542"/>
      <c r="E29" s="444" t="s">
        <v>177</v>
      </c>
      <c r="F29" s="424"/>
      <c r="G29" s="424"/>
      <c r="H29" s="424"/>
      <c r="I29" s="424"/>
      <c r="J29" s="424"/>
      <c r="K29" s="425"/>
      <c r="L29" s="445">
        <v>11</v>
      </c>
      <c r="M29" s="446"/>
      <c r="N29" s="446"/>
      <c r="O29" s="446"/>
      <c r="P29" s="488"/>
      <c r="Q29" s="445">
        <v>2860</v>
      </c>
      <c r="R29" s="446"/>
      <c r="S29" s="446"/>
      <c r="T29" s="446"/>
      <c r="U29" s="446"/>
      <c r="V29" s="488"/>
      <c r="W29" s="543"/>
      <c r="X29" s="544"/>
      <c r="Y29" s="545"/>
      <c r="Z29" s="444" t="s">
        <v>178</v>
      </c>
      <c r="AA29" s="424"/>
      <c r="AB29" s="424"/>
      <c r="AC29" s="424"/>
      <c r="AD29" s="424"/>
      <c r="AE29" s="424"/>
      <c r="AF29" s="424"/>
      <c r="AG29" s="425"/>
      <c r="AH29" s="445">
        <v>154</v>
      </c>
      <c r="AI29" s="446"/>
      <c r="AJ29" s="446"/>
      <c r="AK29" s="446"/>
      <c r="AL29" s="488"/>
      <c r="AM29" s="445">
        <v>456302</v>
      </c>
      <c r="AN29" s="446"/>
      <c r="AO29" s="446"/>
      <c r="AP29" s="446"/>
      <c r="AQ29" s="446"/>
      <c r="AR29" s="488"/>
      <c r="AS29" s="445">
        <v>2963</v>
      </c>
      <c r="AT29" s="446"/>
      <c r="AU29" s="446"/>
      <c r="AV29" s="446"/>
      <c r="AW29" s="446"/>
      <c r="AX29" s="447"/>
      <c r="AY29" s="551"/>
      <c r="AZ29" s="552"/>
      <c r="BA29" s="552"/>
      <c r="BB29" s="553"/>
      <c r="BC29" s="428" t="s">
        <v>179</v>
      </c>
      <c r="BD29" s="429"/>
      <c r="BE29" s="429"/>
      <c r="BF29" s="429"/>
      <c r="BG29" s="429"/>
      <c r="BH29" s="429"/>
      <c r="BI29" s="429"/>
      <c r="BJ29" s="429"/>
      <c r="BK29" s="429"/>
      <c r="BL29" s="429"/>
      <c r="BM29" s="430"/>
      <c r="BN29" s="394">
        <v>1762368</v>
      </c>
      <c r="BO29" s="395"/>
      <c r="BP29" s="395"/>
      <c r="BQ29" s="395"/>
      <c r="BR29" s="395"/>
      <c r="BS29" s="395"/>
      <c r="BT29" s="395"/>
      <c r="BU29" s="396"/>
      <c r="BV29" s="394">
        <v>1900348</v>
      </c>
      <c r="BW29" s="395"/>
      <c r="BX29" s="395"/>
      <c r="BY29" s="395"/>
      <c r="BZ29" s="395"/>
      <c r="CA29" s="395"/>
      <c r="CB29" s="395"/>
      <c r="CC29" s="396"/>
      <c r="CD29" s="166"/>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5">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180</v>
      </c>
      <c r="X30" s="562"/>
      <c r="Y30" s="562"/>
      <c r="Z30" s="562"/>
      <c r="AA30" s="562"/>
      <c r="AB30" s="562"/>
      <c r="AC30" s="562"/>
      <c r="AD30" s="562"/>
      <c r="AE30" s="562"/>
      <c r="AF30" s="562"/>
      <c r="AG30" s="563"/>
      <c r="AH30" s="521">
        <v>92.5</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4873259</v>
      </c>
      <c r="BO30" s="514"/>
      <c r="BP30" s="514"/>
      <c r="BQ30" s="514"/>
      <c r="BR30" s="514"/>
      <c r="BS30" s="514"/>
      <c r="BT30" s="514"/>
      <c r="BU30" s="515"/>
      <c r="BV30" s="513">
        <v>5659496</v>
      </c>
      <c r="BW30" s="514"/>
      <c r="BX30" s="514"/>
      <c r="BY30" s="514"/>
      <c r="BZ30" s="514"/>
      <c r="CA30" s="514"/>
      <c r="CB30" s="514"/>
      <c r="CC30" s="515"/>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3"/>
      <c r="B31" s="188"/>
      <c r="DI31" s="189"/>
    </row>
    <row r="32" spans="1:113" ht="13.5" customHeight="1" x14ac:dyDescent="0.2">
      <c r="A32" s="163"/>
      <c r="B32" s="190"/>
      <c r="C32" s="557" t="s">
        <v>181</v>
      </c>
      <c r="D32" s="557"/>
      <c r="E32" s="557"/>
      <c r="F32" s="557"/>
      <c r="G32" s="557"/>
      <c r="H32" s="557"/>
      <c r="I32" s="557"/>
      <c r="J32" s="557"/>
      <c r="K32" s="557"/>
      <c r="L32" s="557"/>
      <c r="M32" s="557"/>
      <c r="N32" s="557"/>
      <c r="O32" s="557"/>
      <c r="P32" s="557"/>
      <c r="Q32" s="557"/>
      <c r="R32" s="557"/>
      <c r="S32" s="557"/>
      <c r="U32" s="398" t="s">
        <v>182</v>
      </c>
      <c r="V32" s="398"/>
      <c r="W32" s="398"/>
      <c r="X32" s="398"/>
      <c r="Y32" s="398"/>
      <c r="Z32" s="398"/>
      <c r="AA32" s="398"/>
      <c r="AB32" s="398"/>
      <c r="AC32" s="398"/>
      <c r="AD32" s="398"/>
      <c r="AE32" s="398"/>
      <c r="AF32" s="398"/>
      <c r="AG32" s="398"/>
      <c r="AH32" s="398"/>
      <c r="AI32" s="398"/>
      <c r="AJ32" s="398"/>
      <c r="AK32" s="398"/>
      <c r="AM32" s="398" t="s">
        <v>183</v>
      </c>
      <c r="AN32" s="398"/>
      <c r="AO32" s="398"/>
      <c r="AP32" s="398"/>
      <c r="AQ32" s="398"/>
      <c r="AR32" s="398"/>
      <c r="AS32" s="398"/>
      <c r="AT32" s="398"/>
      <c r="AU32" s="398"/>
      <c r="AV32" s="398"/>
      <c r="AW32" s="398"/>
      <c r="AX32" s="398"/>
      <c r="AY32" s="398"/>
      <c r="AZ32" s="398"/>
      <c r="BA32" s="398"/>
      <c r="BB32" s="398"/>
      <c r="BC32" s="398"/>
      <c r="BE32" s="398" t="s">
        <v>184</v>
      </c>
      <c r="BF32" s="398"/>
      <c r="BG32" s="398"/>
      <c r="BH32" s="398"/>
      <c r="BI32" s="398"/>
      <c r="BJ32" s="398"/>
      <c r="BK32" s="398"/>
      <c r="BL32" s="398"/>
      <c r="BM32" s="398"/>
      <c r="BN32" s="398"/>
      <c r="BO32" s="398"/>
      <c r="BP32" s="398"/>
      <c r="BQ32" s="398"/>
      <c r="BR32" s="398"/>
      <c r="BS32" s="398"/>
      <c r="BT32" s="398"/>
      <c r="BU32" s="398"/>
      <c r="BW32" s="398" t="s">
        <v>185</v>
      </c>
      <c r="BX32" s="398"/>
      <c r="BY32" s="398"/>
      <c r="BZ32" s="398"/>
      <c r="CA32" s="398"/>
      <c r="CB32" s="398"/>
      <c r="CC32" s="398"/>
      <c r="CD32" s="398"/>
      <c r="CE32" s="398"/>
      <c r="CF32" s="398"/>
      <c r="CG32" s="398"/>
      <c r="CH32" s="398"/>
      <c r="CI32" s="398"/>
      <c r="CJ32" s="398"/>
      <c r="CK32" s="398"/>
      <c r="CL32" s="398"/>
      <c r="CM32" s="398"/>
      <c r="CO32" s="398" t="s">
        <v>186</v>
      </c>
      <c r="CP32" s="398"/>
      <c r="CQ32" s="398"/>
      <c r="CR32" s="398"/>
      <c r="CS32" s="398"/>
      <c r="CT32" s="398"/>
      <c r="CU32" s="398"/>
      <c r="CV32" s="398"/>
      <c r="CW32" s="398"/>
      <c r="CX32" s="398"/>
      <c r="CY32" s="398"/>
      <c r="CZ32" s="398"/>
      <c r="DA32" s="398"/>
      <c r="DB32" s="398"/>
      <c r="DC32" s="398"/>
      <c r="DD32" s="398"/>
      <c r="DE32" s="398"/>
      <c r="DI32" s="189"/>
    </row>
    <row r="33" spans="1:113" ht="13.5" customHeight="1" x14ac:dyDescent="0.2">
      <c r="A33" s="163"/>
      <c r="B33" s="190"/>
      <c r="C33" s="418" t="s">
        <v>187</v>
      </c>
      <c r="D33" s="418"/>
      <c r="E33" s="383" t="s">
        <v>188</v>
      </c>
      <c r="F33" s="383"/>
      <c r="G33" s="383"/>
      <c r="H33" s="383"/>
      <c r="I33" s="383"/>
      <c r="J33" s="383"/>
      <c r="K33" s="383"/>
      <c r="L33" s="383"/>
      <c r="M33" s="383"/>
      <c r="N33" s="383"/>
      <c r="O33" s="383"/>
      <c r="P33" s="383"/>
      <c r="Q33" s="383"/>
      <c r="R33" s="383"/>
      <c r="S33" s="383"/>
      <c r="T33" s="167"/>
      <c r="U33" s="418" t="s">
        <v>187</v>
      </c>
      <c r="V33" s="418"/>
      <c r="W33" s="383" t="s">
        <v>188</v>
      </c>
      <c r="X33" s="383"/>
      <c r="Y33" s="383"/>
      <c r="Z33" s="383"/>
      <c r="AA33" s="383"/>
      <c r="AB33" s="383"/>
      <c r="AC33" s="383"/>
      <c r="AD33" s="383"/>
      <c r="AE33" s="383"/>
      <c r="AF33" s="383"/>
      <c r="AG33" s="383"/>
      <c r="AH33" s="383"/>
      <c r="AI33" s="383"/>
      <c r="AJ33" s="383"/>
      <c r="AK33" s="383"/>
      <c r="AL33" s="167"/>
      <c r="AM33" s="418" t="s">
        <v>187</v>
      </c>
      <c r="AN33" s="418"/>
      <c r="AO33" s="383" t="s">
        <v>188</v>
      </c>
      <c r="AP33" s="383"/>
      <c r="AQ33" s="383"/>
      <c r="AR33" s="383"/>
      <c r="AS33" s="383"/>
      <c r="AT33" s="383"/>
      <c r="AU33" s="383"/>
      <c r="AV33" s="383"/>
      <c r="AW33" s="383"/>
      <c r="AX33" s="383"/>
      <c r="AY33" s="383"/>
      <c r="AZ33" s="383"/>
      <c r="BA33" s="383"/>
      <c r="BB33" s="383"/>
      <c r="BC33" s="383"/>
      <c r="BD33" s="173"/>
      <c r="BE33" s="383" t="s">
        <v>189</v>
      </c>
      <c r="BF33" s="383"/>
      <c r="BG33" s="383" t="s">
        <v>190</v>
      </c>
      <c r="BH33" s="383"/>
      <c r="BI33" s="383"/>
      <c r="BJ33" s="383"/>
      <c r="BK33" s="383"/>
      <c r="BL33" s="383"/>
      <c r="BM33" s="383"/>
      <c r="BN33" s="383"/>
      <c r="BO33" s="383"/>
      <c r="BP33" s="383"/>
      <c r="BQ33" s="383"/>
      <c r="BR33" s="383"/>
      <c r="BS33" s="383"/>
      <c r="BT33" s="383"/>
      <c r="BU33" s="383"/>
      <c r="BV33" s="173"/>
      <c r="BW33" s="418" t="s">
        <v>189</v>
      </c>
      <c r="BX33" s="418"/>
      <c r="BY33" s="383" t="s">
        <v>191</v>
      </c>
      <c r="BZ33" s="383"/>
      <c r="CA33" s="383"/>
      <c r="CB33" s="383"/>
      <c r="CC33" s="383"/>
      <c r="CD33" s="383"/>
      <c r="CE33" s="383"/>
      <c r="CF33" s="383"/>
      <c r="CG33" s="383"/>
      <c r="CH33" s="383"/>
      <c r="CI33" s="383"/>
      <c r="CJ33" s="383"/>
      <c r="CK33" s="383"/>
      <c r="CL33" s="383"/>
      <c r="CM33" s="383"/>
      <c r="CN33" s="167"/>
      <c r="CO33" s="418" t="s">
        <v>187</v>
      </c>
      <c r="CP33" s="418"/>
      <c r="CQ33" s="383" t="s">
        <v>192</v>
      </c>
      <c r="CR33" s="383"/>
      <c r="CS33" s="383"/>
      <c r="CT33" s="383"/>
      <c r="CU33" s="383"/>
      <c r="CV33" s="383"/>
      <c r="CW33" s="383"/>
      <c r="CX33" s="383"/>
      <c r="CY33" s="383"/>
      <c r="CZ33" s="383"/>
      <c r="DA33" s="383"/>
      <c r="DB33" s="383"/>
      <c r="DC33" s="383"/>
      <c r="DD33" s="383"/>
      <c r="DE33" s="383"/>
      <c r="DF33" s="167"/>
      <c r="DG33" s="583" t="s">
        <v>193</v>
      </c>
      <c r="DH33" s="583"/>
      <c r="DI33" s="168"/>
    </row>
    <row r="34" spans="1:113" ht="32.25" customHeight="1" x14ac:dyDescent="0.2">
      <c r="A34" s="163"/>
      <c r="B34" s="190"/>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2</v>
      </c>
      <c r="V34" s="584"/>
      <c r="W34" s="585" t="str">
        <f>IF('各会計、関係団体の財政状況及び健全化判断比率'!B28="","",'各会計、関係団体の財政状況及び健全化判断比率'!B28)</f>
        <v>後期高齢者医療事業特別会計</v>
      </c>
      <c r="X34" s="585"/>
      <c r="Y34" s="585"/>
      <c r="Z34" s="585"/>
      <c r="AA34" s="585"/>
      <c r="AB34" s="585"/>
      <c r="AC34" s="585"/>
      <c r="AD34" s="585"/>
      <c r="AE34" s="585"/>
      <c r="AF34" s="585"/>
      <c r="AG34" s="585"/>
      <c r="AH34" s="585"/>
      <c r="AI34" s="585"/>
      <c r="AJ34" s="585"/>
      <c r="AK34" s="585"/>
      <c r="AL34" s="163"/>
      <c r="AM34" s="584">
        <f>IF(AO34="","",MAX(C34:D43,U34:V43)+1)</f>
        <v>7</v>
      </c>
      <c r="AN34" s="584"/>
      <c r="AO34" s="585" t="str">
        <f>IF('各会計、関係団体の財政状況及び健全化判断比率'!B33="","",'各会計、関係団体の財政状況及び健全化判断比率'!B33)</f>
        <v>簡易水道事業会計</v>
      </c>
      <c r="AP34" s="585"/>
      <c r="AQ34" s="585"/>
      <c r="AR34" s="585"/>
      <c r="AS34" s="585"/>
      <c r="AT34" s="585"/>
      <c r="AU34" s="585"/>
      <c r="AV34" s="585"/>
      <c r="AW34" s="585"/>
      <c r="AX34" s="585"/>
      <c r="AY34" s="585"/>
      <c r="AZ34" s="585"/>
      <c r="BA34" s="585"/>
      <c r="BB34" s="585"/>
      <c r="BC34" s="585"/>
      <c r="BD34" s="163"/>
      <c r="BE34" s="584" t="str">
        <f>IF(BG34="","",MAX(C34:D43,U34:V43,AM34:AN43)+1)</f>
        <v/>
      </c>
      <c r="BF34" s="584"/>
      <c r="BG34" s="585"/>
      <c r="BH34" s="585"/>
      <c r="BI34" s="585"/>
      <c r="BJ34" s="585"/>
      <c r="BK34" s="585"/>
      <c r="BL34" s="585"/>
      <c r="BM34" s="585"/>
      <c r="BN34" s="585"/>
      <c r="BO34" s="585"/>
      <c r="BP34" s="585"/>
      <c r="BQ34" s="585"/>
      <c r="BR34" s="585"/>
      <c r="BS34" s="585"/>
      <c r="BT34" s="585"/>
      <c r="BU34" s="585"/>
      <c r="BV34" s="163"/>
      <c r="BW34" s="584">
        <f>IF(BY34="","",MAX(C34:D43,U34:V43,AM34:AN43,BE34:BF43)+1)</f>
        <v>9</v>
      </c>
      <c r="BX34" s="584"/>
      <c r="BY34" s="585" t="str">
        <f>IF('各会計、関係団体の財政状況及び健全化判断比率'!B68="","",'各会計、関係団体の財政状況及び健全化判断比率'!B68)</f>
        <v>公立小浜病院組合</v>
      </c>
      <c r="BZ34" s="585"/>
      <c r="CA34" s="585"/>
      <c r="CB34" s="585"/>
      <c r="CC34" s="585"/>
      <c r="CD34" s="585"/>
      <c r="CE34" s="585"/>
      <c r="CF34" s="585"/>
      <c r="CG34" s="585"/>
      <c r="CH34" s="585"/>
      <c r="CI34" s="585"/>
      <c r="CJ34" s="585"/>
      <c r="CK34" s="585"/>
      <c r="CL34" s="585"/>
      <c r="CM34" s="585"/>
      <c r="CN34" s="163"/>
      <c r="CO34" s="584">
        <f>IF(CQ34="","",MAX(C34:D43,U34:V43,AM34:AN43,BE34:BF43,BW34:BX43)+1)</f>
        <v>18</v>
      </c>
      <c r="CP34" s="584"/>
      <c r="CQ34" s="585" t="str">
        <f>IF('各会計、関係団体の財政状況及び健全化判断比率'!BS7="","",'各会計、関係団体の財政状況及び健全化判断比率'!BS7)</f>
        <v>グリーン大飯農業公社</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68"/>
    </row>
    <row r="35" spans="1:113" ht="32.25" customHeight="1" x14ac:dyDescent="0.2">
      <c r="A35" s="163"/>
      <c r="B35" s="190"/>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63"/>
      <c r="U35" s="584">
        <f>IF(W35="","",U34+1)</f>
        <v>3</v>
      </c>
      <c r="V35" s="584"/>
      <c r="W35" s="585" t="str">
        <f>IF('各会計、関係団体の財政状況及び健全化判断比率'!B29="","",'各会計、関係団体の財政状況及び健全化判断比率'!B29)</f>
        <v>国民健康保険事業特別会計</v>
      </c>
      <c r="X35" s="585"/>
      <c r="Y35" s="585"/>
      <c r="Z35" s="585"/>
      <c r="AA35" s="585"/>
      <c r="AB35" s="585"/>
      <c r="AC35" s="585"/>
      <c r="AD35" s="585"/>
      <c r="AE35" s="585"/>
      <c r="AF35" s="585"/>
      <c r="AG35" s="585"/>
      <c r="AH35" s="585"/>
      <c r="AI35" s="585"/>
      <c r="AJ35" s="585"/>
      <c r="AK35" s="585"/>
      <c r="AL35" s="163"/>
      <c r="AM35" s="584">
        <f t="shared" ref="AM35:AM43" si="0">IF(AO35="","",AM34+1)</f>
        <v>8</v>
      </c>
      <c r="AN35" s="584"/>
      <c r="AO35" s="585" t="str">
        <f>IF('各会計、関係団体の財政状況及び健全化判断比率'!B34="","",'各会計、関係団体の財政状況及び健全化判断比率'!B34)</f>
        <v>特定環境保全公共下水道事業</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10</v>
      </c>
      <c r="BX35" s="584"/>
      <c r="BY35" s="585" t="str">
        <f>IF('各会計、関係団体の財政状況及び健全化判断比率'!B69="","",'各会計、関係団体の財政状況及び健全化判断比率'!B69)</f>
        <v>若狭消防組合</v>
      </c>
      <c r="BZ35" s="585"/>
      <c r="CA35" s="585"/>
      <c r="CB35" s="585"/>
      <c r="CC35" s="585"/>
      <c r="CD35" s="585"/>
      <c r="CE35" s="585"/>
      <c r="CF35" s="585"/>
      <c r="CG35" s="585"/>
      <c r="CH35" s="585"/>
      <c r="CI35" s="585"/>
      <c r="CJ35" s="585"/>
      <c r="CK35" s="585"/>
      <c r="CL35" s="585"/>
      <c r="CM35" s="585"/>
      <c r="CN35" s="163"/>
      <c r="CO35" s="584">
        <f t="shared" ref="CO35:CO43" si="3">IF(CQ35="","",CO34+1)</f>
        <v>19</v>
      </c>
      <c r="CP35" s="584"/>
      <c r="CQ35" s="585" t="str">
        <f>IF('各会計、関係団体の財政状況及び健全化判断比率'!BS8="","",'各会計、関係団体の財政状況及び健全化判断比率'!BS8)</f>
        <v>おおい町土地開発公社</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68"/>
    </row>
    <row r="36" spans="1:113" ht="32.25" customHeight="1" x14ac:dyDescent="0.2">
      <c r="A36" s="163"/>
      <c r="B36" s="190"/>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4</v>
      </c>
      <c r="V36" s="584"/>
      <c r="W36" s="585" t="str">
        <f>IF('各会計、関係団体の財政状況及び健全化判断比率'!B30="","",'各会計、関係団体の財政状況及び健全化判断比率'!B30)</f>
        <v>国民健康保険診療事業特別会計</v>
      </c>
      <c r="X36" s="585"/>
      <c r="Y36" s="585"/>
      <c r="Z36" s="585"/>
      <c r="AA36" s="585"/>
      <c r="AB36" s="585"/>
      <c r="AC36" s="585"/>
      <c r="AD36" s="585"/>
      <c r="AE36" s="585"/>
      <c r="AF36" s="585"/>
      <c r="AG36" s="585"/>
      <c r="AH36" s="585"/>
      <c r="AI36" s="585"/>
      <c r="AJ36" s="585"/>
      <c r="AK36" s="585"/>
      <c r="AL36" s="163"/>
      <c r="AM36" s="584" t="str">
        <f t="shared" si="0"/>
        <v/>
      </c>
      <c r="AN36" s="584"/>
      <c r="AO36" s="585"/>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11</v>
      </c>
      <c r="BX36" s="584"/>
      <c r="BY36" s="585" t="str">
        <f>IF('各会計、関係団体の財政状況及び健全化判断比率'!B70="","",'各会計、関係団体の財政状況及び健全化判断比率'!B70)</f>
        <v>福井県自治会館組合</v>
      </c>
      <c r="BZ36" s="585"/>
      <c r="CA36" s="585"/>
      <c r="CB36" s="585"/>
      <c r="CC36" s="585"/>
      <c r="CD36" s="585"/>
      <c r="CE36" s="585"/>
      <c r="CF36" s="585"/>
      <c r="CG36" s="585"/>
      <c r="CH36" s="585"/>
      <c r="CI36" s="585"/>
      <c r="CJ36" s="585"/>
      <c r="CK36" s="585"/>
      <c r="CL36" s="585"/>
      <c r="CM36" s="585"/>
      <c r="CN36" s="163"/>
      <c r="CO36" s="584">
        <f t="shared" si="3"/>
        <v>20</v>
      </c>
      <c r="CP36" s="584"/>
      <c r="CQ36" s="585" t="str">
        <f>IF('各会計、関係団体の財政状況及び健全化判断比率'!BS9="","",'各会計、関係団体の財政状況及び健全化判断比率'!BS9)</f>
        <v>わかさ大飯マリンワールド</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68"/>
    </row>
    <row r="37" spans="1:113" ht="32.25" customHeight="1" x14ac:dyDescent="0.2">
      <c r="A37" s="163"/>
      <c r="B37" s="190"/>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f t="shared" si="4"/>
        <v>5</v>
      </c>
      <c r="V37" s="584"/>
      <c r="W37" s="585" t="str">
        <f>IF('各会計、関係団体の財政状況及び健全化判断比率'!B31="","",'各会計、関係団体の財政状況及び健全化判断比率'!B31)</f>
        <v>介護保険事業特別会計</v>
      </c>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12</v>
      </c>
      <c r="BX37" s="584"/>
      <c r="BY37" s="585" t="str">
        <f>IF('各会計、関係団体の財政状況及び健全化判断比率'!B71="","",'各会計、関係団体の財政状況及び健全化判断比率'!B71)</f>
        <v>嶺南広域行政組合</v>
      </c>
      <c r="BZ37" s="585"/>
      <c r="CA37" s="585"/>
      <c r="CB37" s="585"/>
      <c r="CC37" s="585"/>
      <c r="CD37" s="585"/>
      <c r="CE37" s="585"/>
      <c r="CF37" s="585"/>
      <c r="CG37" s="585"/>
      <c r="CH37" s="585"/>
      <c r="CI37" s="585"/>
      <c r="CJ37" s="585"/>
      <c r="CK37" s="585"/>
      <c r="CL37" s="585"/>
      <c r="CM37" s="585"/>
      <c r="CN37" s="163"/>
      <c r="CO37" s="584">
        <f t="shared" si="3"/>
        <v>21</v>
      </c>
      <c r="CP37" s="584"/>
      <c r="CQ37" s="585" t="str">
        <f>IF('各会計、関係団体の財政状況及び健全化判断比率'!BS10="","",'各会計、関係団体の財政状況及び健全化判断比率'!BS10)</f>
        <v>名田庄商会</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68"/>
    </row>
    <row r="38" spans="1:113" ht="32.25" customHeight="1" x14ac:dyDescent="0.2">
      <c r="A38" s="163"/>
      <c r="B38" s="190"/>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f t="shared" si="4"/>
        <v>6</v>
      </c>
      <c r="V38" s="584"/>
      <c r="W38" s="585" t="str">
        <f>IF('各会計、関係団体の財政状況及び健全化判断比率'!B32="","",'各会計、関係団体の財政状況及び健全化判断比率'!B32)</f>
        <v>介護サービス事業特別会計</v>
      </c>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13</v>
      </c>
      <c r="BX38" s="584"/>
      <c r="BY38" s="585" t="str">
        <f>IF('各会計、関係団体の財政状況及び健全化判断比率'!B72="","",'各会計、関係団体の財政状況及び健全化判断比率'!B72)</f>
        <v>福井県後期高齢者医療広域連合（普通会計）</v>
      </c>
      <c r="BZ38" s="585"/>
      <c r="CA38" s="585"/>
      <c r="CB38" s="585"/>
      <c r="CC38" s="585"/>
      <c r="CD38" s="585"/>
      <c r="CE38" s="585"/>
      <c r="CF38" s="585"/>
      <c r="CG38" s="585"/>
      <c r="CH38" s="585"/>
      <c r="CI38" s="585"/>
      <c r="CJ38" s="585"/>
      <c r="CK38" s="585"/>
      <c r="CL38" s="585"/>
      <c r="CM38" s="585"/>
      <c r="CN38" s="163"/>
      <c r="CO38" s="584">
        <f t="shared" si="3"/>
        <v>22</v>
      </c>
      <c r="CP38" s="584"/>
      <c r="CQ38" s="585" t="str">
        <f>IF('各会計、関係団体の財政状況及び健全化判断比率'!BS11="","",'各会計、関係団体の財政状況及び健全化判断比率'!BS11)</f>
        <v>名田庄ウッディーセンター</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68"/>
    </row>
    <row r="39" spans="1:113" ht="32.25" customHeight="1" x14ac:dyDescent="0.2">
      <c r="A39" s="163"/>
      <c r="B39" s="190"/>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14</v>
      </c>
      <c r="BX39" s="584"/>
      <c r="BY39" s="585" t="str">
        <f>IF('各会計、関係団体の財政状況及び健全化判断比率'!B73="","",'各会計、関係団体の財政状況及び健全化判断比率'!B73)</f>
        <v>福井県後期高齢者医療広域連合（事業会計）</v>
      </c>
      <c r="BZ39" s="585"/>
      <c r="CA39" s="585"/>
      <c r="CB39" s="585"/>
      <c r="CC39" s="585"/>
      <c r="CD39" s="585"/>
      <c r="CE39" s="585"/>
      <c r="CF39" s="585"/>
      <c r="CG39" s="585"/>
      <c r="CH39" s="585"/>
      <c r="CI39" s="585"/>
      <c r="CJ39" s="585"/>
      <c r="CK39" s="585"/>
      <c r="CL39" s="585"/>
      <c r="CM39" s="585"/>
      <c r="CN39" s="163"/>
      <c r="CO39" s="584">
        <f t="shared" si="3"/>
        <v>23</v>
      </c>
      <c r="CP39" s="584"/>
      <c r="CQ39" s="585" t="str">
        <f>IF('各会計、関係団体の財政状況及び健全化判断比率'!BS12="","",'各会計、関係団体の財政状況及び健全化判断比率'!BS12)</f>
        <v>おおい</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68"/>
    </row>
    <row r="40" spans="1:113" ht="32.25" customHeight="1" x14ac:dyDescent="0.2">
      <c r="A40" s="163"/>
      <c r="B40" s="190"/>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f t="shared" si="2"/>
        <v>15</v>
      </c>
      <c r="BX40" s="584"/>
      <c r="BY40" s="585" t="str">
        <f>IF('各会計、関係団体の財政状況及び健全化判断比率'!B74="","",'各会計、関係団体の財政状況及び健全化判断比率'!B74)</f>
        <v>福井県市町総合事務組合（普通会計）</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68"/>
    </row>
    <row r="41" spans="1:113" ht="32.25" customHeight="1" x14ac:dyDescent="0.2">
      <c r="A41" s="163"/>
      <c r="B41" s="190"/>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f t="shared" si="2"/>
        <v>16</v>
      </c>
      <c r="BX41" s="584"/>
      <c r="BY41" s="585" t="str">
        <f>IF('各会計、関係団体の財政状況及び健全化判断比率'!B75="","",'各会計、関係団体の財政状況及び健全化判断比率'!B75)</f>
        <v>福井県市町総合事務組合（事業会計）</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68"/>
    </row>
    <row r="42" spans="1:113" ht="32.25" customHeight="1" x14ac:dyDescent="0.2">
      <c r="B42" s="190"/>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f t="shared" si="2"/>
        <v>17</v>
      </c>
      <c r="BX42" s="584"/>
      <c r="BY42" s="585" t="str">
        <f>IF('各会計、関係団体の財政状況及び健全化判断比率'!B76="","",'各会計、関係団体の財政状況及び健全化判断比率'!B76)</f>
        <v>若狭広域行政事務組合</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68"/>
    </row>
    <row r="43" spans="1:113" ht="32.25" customHeight="1" x14ac:dyDescent="0.2">
      <c r="B43" s="190"/>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68"/>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194</v>
      </c>
      <c r="E46" s="587" t="s">
        <v>195</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
      <c r="E47" s="587" t="s">
        <v>196</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
      <c r="E48" s="587" t="s">
        <v>197</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
      <c r="E49" s="588" t="s">
        <v>198</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
      <c r="E50" s="587" t="s">
        <v>199</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
      <c r="E51" s="587" t="s">
        <v>200</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
      <c r="E52" s="587" t="s">
        <v>201</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
      <c r="E53" s="587" t="s">
        <v>202</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
    <row r="55" spans="5:113" x14ac:dyDescent="0.2"/>
    <row r="56" spans="5:113" x14ac:dyDescent="0.2"/>
  </sheetData>
  <sheetProtection algorithmName="SHA-512" hashValue="zzVJq9uQviZEUUBfpx3SVrAB2puNr3PARFo6JLUe78mU+LGyK2lOIXDxERoiWZL9t2JDaPXwxCiLznuJuf3byA==" saltValue="gCwnHaRW8vYuEA+S9Ysex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topLeftCell="A28"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2">
      <c r="A34" s="22"/>
      <c r="B34" s="31"/>
      <c r="C34" s="1136" t="s">
        <v>534</v>
      </c>
      <c r="D34" s="1136"/>
      <c r="E34" s="1137"/>
      <c r="F34" s="32">
        <v>9.4</v>
      </c>
      <c r="G34" s="33">
        <v>9.3699999999999992</v>
      </c>
      <c r="H34" s="33">
        <v>10.119999999999999</v>
      </c>
      <c r="I34" s="33">
        <v>6.06</v>
      </c>
      <c r="J34" s="34">
        <v>5.27</v>
      </c>
      <c r="K34" s="22"/>
      <c r="L34" s="22"/>
      <c r="M34" s="22"/>
      <c r="N34" s="22"/>
      <c r="O34" s="22"/>
      <c r="P34" s="22"/>
    </row>
    <row r="35" spans="1:16" ht="39" customHeight="1" x14ac:dyDescent="0.2">
      <c r="A35" s="22"/>
      <c r="B35" s="35"/>
      <c r="C35" s="1132" t="s">
        <v>535</v>
      </c>
      <c r="D35" s="1132"/>
      <c r="E35" s="1133"/>
      <c r="F35" s="36" t="s">
        <v>489</v>
      </c>
      <c r="G35" s="37" t="s">
        <v>489</v>
      </c>
      <c r="H35" s="37" t="s">
        <v>489</v>
      </c>
      <c r="I35" s="37" t="s">
        <v>489</v>
      </c>
      <c r="J35" s="38">
        <v>0.68</v>
      </c>
      <c r="K35" s="22"/>
      <c r="L35" s="22"/>
      <c r="M35" s="22"/>
      <c r="N35" s="22"/>
      <c r="O35" s="22"/>
      <c r="P35" s="22"/>
    </row>
    <row r="36" spans="1:16" ht="39" customHeight="1" x14ac:dyDescent="0.2">
      <c r="A36" s="22"/>
      <c r="B36" s="35"/>
      <c r="C36" s="1132" t="s">
        <v>536</v>
      </c>
      <c r="D36" s="1132"/>
      <c r="E36" s="1133"/>
      <c r="F36" s="36" t="s">
        <v>489</v>
      </c>
      <c r="G36" s="37" t="s">
        <v>489</v>
      </c>
      <c r="H36" s="37" t="s">
        <v>489</v>
      </c>
      <c r="I36" s="37" t="s">
        <v>489</v>
      </c>
      <c r="J36" s="38">
        <v>0.47</v>
      </c>
      <c r="K36" s="22"/>
      <c r="L36" s="22"/>
      <c r="M36" s="22"/>
      <c r="N36" s="22"/>
      <c r="O36" s="22"/>
      <c r="P36" s="22"/>
    </row>
    <row r="37" spans="1:16" ht="39" customHeight="1" x14ac:dyDescent="0.2">
      <c r="A37" s="22"/>
      <c r="B37" s="35"/>
      <c r="C37" s="1132" t="s">
        <v>537</v>
      </c>
      <c r="D37" s="1132"/>
      <c r="E37" s="1133"/>
      <c r="F37" s="36">
        <v>0.01</v>
      </c>
      <c r="G37" s="37">
        <v>0.72</v>
      </c>
      <c r="H37" s="37">
        <v>1.39</v>
      </c>
      <c r="I37" s="37">
        <v>0.54</v>
      </c>
      <c r="J37" s="38">
        <v>0.16</v>
      </c>
      <c r="K37" s="22"/>
      <c r="L37" s="22"/>
      <c r="M37" s="22"/>
      <c r="N37" s="22"/>
      <c r="O37" s="22"/>
      <c r="P37" s="22"/>
    </row>
    <row r="38" spans="1:16" ht="39" customHeight="1" x14ac:dyDescent="0.2">
      <c r="A38" s="22"/>
      <c r="B38" s="35"/>
      <c r="C38" s="1132" t="s">
        <v>538</v>
      </c>
      <c r="D38" s="1132"/>
      <c r="E38" s="1133"/>
      <c r="F38" s="36">
        <v>0</v>
      </c>
      <c r="G38" s="37">
        <v>0</v>
      </c>
      <c r="H38" s="37">
        <v>0</v>
      </c>
      <c r="I38" s="37">
        <v>0</v>
      </c>
      <c r="J38" s="38">
        <v>0</v>
      </c>
      <c r="K38" s="22"/>
      <c r="L38" s="22"/>
      <c r="M38" s="22"/>
      <c r="N38" s="22"/>
      <c r="O38" s="22"/>
      <c r="P38" s="22"/>
    </row>
    <row r="39" spans="1:16" ht="39" customHeight="1" x14ac:dyDescent="0.2">
      <c r="A39" s="22"/>
      <c r="B39" s="35"/>
      <c r="C39" s="1132" t="s">
        <v>539</v>
      </c>
      <c r="D39" s="1132"/>
      <c r="E39" s="1133"/>
      <c r="F39" s="36">
        <v>0</v>
      </c>
      <c r="G39" s="37">
        <v>0.16</v>
      </c>
      <c r="H39" s="37">
        <v>0.03</v>
      </c>
      <c r="I39" s="37">
        <v>0</v>
      </c>
      <c r="J39" s="38">
        <v>0</v>
      </c>
      <c r="K39" s="22"/>
      <c r="L39" s="22"/>
      <c r="M39" s="22"/>
      <c r="N39" s="22"/>
      <c r="O39" s="22"/>
      <c r="P39" s="22"/>
    </row>
    <row r="40" spans="1:16" ht="39" customHeight="1" x14ac:dyDescent="0.2">
      <c r="A40" s="22"/>
      <c r="B40" s="35"/>
      <c r="C40" s="1132" t="s">
        <v>540</v>
      </c>
      <c r="D40" s="1132"/>
      <c r="E40" s="1133"/>
      <c r="F40" s="36">
        <v>0</v>
      </c>
      <c r="G40" s="37">
        <v>0.12</v>
      </c>
      <c r="H40" s="37">
        <v>0.1</v>
      </c>
      <c r="I40" s="37">
        <v>0.08</v>
      </c>
      <c r="J40" s="38">
        <v>0</v>
      </c>
      <c r="K40" s="22"/>
      <c r="L40" s="22"/>
      <c r="M40" s="22"/>
      <c r="N40" s="22"/>
      <c r="O40" s="22"/>
      <c r="P40" s="22"/>
    </row>
    <row r="41" spans="1:16" ht="39" customHeight="1" x14ac:dyDescent="0.2">
      <c r="A41" s="22"/>
      <c r="B41" s="35"/>
      <c r="C41" s="1132" t="s">
        <v>541</v>
      </c>
      <c r="D41" s="1132"/>
      <c r="E41" s="1133"/>
      <c r="F41" s="36">
        <v>0</v>
      </c>
      <c r="G41" s="37">
        <v>0</v>
      </c>
      <c r="H41" s="37">
        <v>0</v>
      </c>
      <c r="I41" s="37">
        <v>0</v>
      </c>
      <c r="J41" s="38">
        <v>0</v>
      </c>
      <c r="K41" s="22"/>
      <c r="L41" s="22"/>
      <c r="M41" s="22"/>
      <c r="N41" s="22"/>
      <c r="O41" s="22"/>
      <c r="P41" s="22"/>
    </row>
    <row r="42" spans="1:16" ht="39" customHeight="1" x14ac:dyDescent="0.2">
      <c r="A42" s="22"/>
      <c r="B42" s="39"/>
      <c r="C42" s="1132" t="s">
        <v>542</v>
      </c>
      <c r="D42" s="1132"/>
      <c r="E42" s="1133"/>
      <c r="F42" s="36" t="s">
        <v>489</v>
      </c>
      <c r="G42" s="37" t="s">
        <v>489</v>
      </c>
      <c r="H42" s="37" t="s">
        <v>489</v>
      </c>
      <c r="I42" s="37" t="s">
        <v>489</v>
      </c>
      <c r="J42" s="38" t="s">
        <v>489</v>
      </c>
      <c r="K42" s="22"/>
      <c r="L42" s="22"/>
      <c r="M42" s="22"/>
      <c r="N42" s="22"/>
      <c r="O42" s="22"/>
      <c r="P42" s="22"/>
    </row>
    <row r="43" spans="1:16" ht="39" customHeight="1" thickBot="1" x14ac:dyDescent="0.25">
      <c r="A43" s="22"/>
      <c r="B43" s="40"/>
      <c r="C43" s="1134" t="s">
        <v>543</v>
      </c>
      <c r="D43" s="1134"/>
      <c r="E43" s="1135"/>
      <c r="F43" s="41">
        <v>0</v>
      </c>
      <c r="G43" s="42">
        <v>0</v>
      </c>
      <c r="H43" s="42">
        <v>0</v>
      </c>
      <c r="I43" s="42">
        <v>1.36</v>
      </c>
      <c r="J43" s="43" t="s">
        <v>489</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CXLuLziPAwY1wp54JVKkI3lL5ZrAsZTH2FAJ5BsP0gCHPlxLOWxnMEM3903Mlpd8cgyO/3QzTZJl2WsZrV7XMg==" saltValue="VQ5LWihW0JVCnXSLUufs6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tabColor rgb="FF00B0F0"/>
    <pageSetUpPr fitToPage="1"/>
  </sheetPr>
  <dimension ref="A1:U64"/>
  <sheetViews>
    <sheetView topLeftCell="A23" zoomScale="70" zoomScaleNormal="70" workbookViewId="0">
      <selection activeCell="E51" sqref="E51:J51"/>
    </sheetView>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528</v>
      </c>
      <c r="L44" s="54" t="s">
        <v>529</v>
      </c>
      <c r="M44" s="54" t="s">
        <v>530</v>
      </c>
      <c r="N44" s="54" t="s">
        <v>531</v>
      </c>
      <c r="O44" s="55" t="s">
        <v>532</v>
      </c>
      <c r="P44" s="46"/>
      <c r="Q44" s="46"/>
      <c r="R44" s="46"/>
      <c r="S44" s="46"/>
      <c r="T44" s="46"/>
      <c r="U44" s="46"/>
    </row>
    <row r="45" spans="1:21" ht="30.75" customHeight="1" x14ac:dyDescent="0.2">
      <c r="A45" s="46"/>
      <c r="B45" s="1138" t="s">
        <v>9</v>
      </c>
      <c r="C45" s="1139"/>
      <c r="D45" s="56"/>
      <c r="E45" s="1144" t="s">
        <v>10</v>
      </c>
      <c r="F45" s="1144"/>
      <c r="G45" s="1144"/>
      <c r="H45" s="1144"/>
      <c r="I45" s="1144"/>
      <c r="J45" s="1145"/>
      <c r="K45" s="57">
        <v>217</v>
      </c>
      <c r="L45" s="58">
        <v>210</v>
      </c>
      <c r="M45" s="58">
        <v>191</v>
      </c>
      <c r="N45" s="58">
        <v>179</v>
      </c>
      <c r="O45" s="59">
        <v>170</v>
      </c>
      <c r="P45" s="46"/>
      <c r="Q45" s="46"/>
      <c r="R45" s="46"/>
      <c r="S45" s="46"/>
      <c r="T45" s="46"/>
      <c r="U45" s="46"/>
    </row>
    <row r="46" spans="1:21" ht="30.75" customHeight="1" x14ac:dyDescent="0.2">
      <c r="A46" s="46"/>
      <c r="B46" s="1140"/>
      <c r="C46" s="1141"/>
      <c r="D46" s="60"/>
      <c r="E46" s="1146" t="s">
        <v>11</v>
      </c>
      <c r="F46" s="1146"/>
      <c r="G46" s="1146"/>
      <c r="H46" s="1146"/>
      <c r="I46" s="1146"/>
      <c r="J46" s="1147"/>
      <c r="K46" s="61" t="s">
        <v>489</v>
      </c>
      <c r="L46" s="62" t="s">
        <v>489</v>
      </c>
      <c r="M46" s="62" t="s">
        <v>489</v>
      </c>
      <c r="N46" s="62" t="s">
        <v>489</v>
      </c>
      <c r="O46" s="63" t="s">
        <v>489</v>
      </c>
      <c r="P46" s="46"/>
      <c r="Q46" s="46"/>
      <c r="R46" s="46"/>
      <c r="S46" s="46"/>
      <c r="T46" s="46"/>
      <c r="U46" s="46"/>
    </row>
    <row r="47" spans="1:21" ht="30.75" customHeight="1" x14ac:dyDescent="0.2">
      <c r="A47" s="46"/>
      <c r="B47" s="1140"/>
      <c r="C47" s="1141"/>
      <c r="D47" s="60"/>
      <c r="E47" s="1146" t="s">
        <v>12</v>
      </c>
      <c r="F47" s="1146"/>
      <c r="G47" s="1146"/>
      <c r="H47" s="1146"/>
      <c r="I47" s="1146"/>
      <c r="J47" s="1147"/>
      <c r="K47" s="61" t="s">
        <v>489</v>
      </c>
      <c r="L47" s="62" t="s">
        <v>489</v>
      </c>
      <c r="M47" s="62" t="s">
        <v>489</v>
      </c>
      <c r="N47" s="62" t="s">
        <v>489</v>
      </c>
      <c r="O47" s="63" t="s">
        <v>489</v>
      </c>
      <c r="P47" s="46"/>
      <c r="Q47" s="46"/>
      <c r="R47" s="46"/>
      <c r="S47" s="46"/>
      <c r="T47" s="46"/>
      <c r="U47" s="46"/>
    </row>
    <row r="48" spans="1:21" ht="30.75" customHeight="1" x14ac:dyDescent="0.2">
      <c r="A48" s="46"/>
      <c r="B48" s="1140"/>
      <c r="C48" s="1141"/>
      <c r="D48" s="60"/>
      <c r="E48" s="1146" t="s">
        <v>13</v>
      </c>
      <c r="F48" s="1146"/>
      <c r="G48" s="1146"/>
      <c r="H48" s="1146"/>
      <c r="I48" s="1146"/>
      <c r="J48" s="1147"/>
      <c r="K48" s="61">
        <v>161</v>
      </c>
      <c r="L48" s="62">
        <v>153</v>
      </c>
      <c r="M48" s="62">
        <v>150</v>
      </c>
      <c r="N48" s="62">
        <v>146</v>
      </c>
      <c r="O48" s="63">
        <v>140</v>
      </c>
      <c r="P48" s="46"/>
      <c r="Q48" s="46"/>
      <c r="R48" s="46"/>
      <c r="S48" s="46"/>
      <c r="T48" s="46"/>
      <c r="U48" s="46"/>
    </row>
    <row r="49" spans="1:21" ht="30.75" customHeight="1" x14ac:dyDescent="0.2">
      <c r="A49" s="46"/>
      <c r="B49" s="1140"/>
      <c r="C49" s="1141"/>
      <c r="D49" s="60"/>
      <c r="E49" s="1146" t="s">
        <v>14</v>
      </c>
      <c r="F49" s="1146"/>
      <c r="G49" s="1146"/>
      <c r="H49" s="1146"/>
      <c r="I49" s="1146"/>
      <c r="J49" s="1147"/>
      <c r="K49" s="61">
        <v>41</v>
      </c>
      <c r="L49" s="62">
        <v>42</v>
      </c>
      <c r="M49" s="62">
        <v>42</v>
      </c>
      <c r="N49" s="62">
        <v>46</v>
      </c>
      <c r="O49" s="63">
        <v>69</v>
      </c>
      <c r="P49" s="46"/>
      <c r="Q49" s="46"/>
      <c r="R49" s="46"/>
      <c r="S49" s="46"/>
      <c r="T49" s="46"/>
      <c r="U49" s="46"/>
    </row>
    <row r="50" spans="1:21" ht="30.75" customHeight="1" x14ac:dyDescent="0.2">
      <c r="A50" s="46"/>
      <c r="B50" s="1140"/>
      <c r="C50" s="1141"/>
      <c r="D50" s="60"/>
      <c r="E50" s="1146" t="s">
        <v>15</v>
      </c>
      <c r="F50" s="1146"/>
      <c r="G50" s="1146"/>
      <c r="H50" s="1146"/>
      <c r="I50" s="1146"/>
      <c r="J50" s="1147"/>
      <c r="K50" s="61" t="s">
        <v>489</v>
      </c>
      <c r="L50" s="62" t="s">
        <v>489</v>
      </c>
      <c r="M50" s="62" t="s">
        <v>489</v>
      </c>
      <c r="N50" s="62">
        <v>0</v>
      </c>
      <c r="O50" s="63">
        <v>1</v>
      </c>
      <c r="P50" s="46"/>
      <c r="Q50" s="46"/>
      <c r="R50" s="46"/>
      <c r="S50" s="46"/>
      <c r="T50" s="46"/>
      <c r="U50" s="46"/>
    </row>
    <row r="51" spans="1:21" ht="30.75" customHeight="1" x14ac:dyDescent="0.2">
      <c r="A51" s="46"/>
      <c r="B51" s="1142"/>
      <c r="C51" s="1143"/>
      <c r="D51" s="64"/>
      <c r="E51" s="1146" t="s">
        <v>16</v>
      </c>
      <c r="F51" s="1146"/>
      <c r="G51" s="1146"/>
      <c r="H51" s="1146"/>
      <c r="I51" s="1146"/>
      <c r="J51" s="1147"/>
      <c r="K51" s="61" t="s">
        <v>489</v>
      </c>
      <c r="L51" s="62" t="s">
        <v>489</v>
      </c>
      <c r="M51" s="62" t="s">
        <v>489</v>
      </c>
      <c r="N51" s="62" t="s">
        <v>489</v>
      </c>
      <c r="O51" s="63" t="s">
        <v>489</v>
      </c>
      <c r="P51" s="46"/>
      <c r="Q51" s="46"/>
      <c r="R51" s="46"/>
      <c r="S51" s="46"/>
      <c r="T51" s="46"/>
      <c r="U51" s="46"/>
    </row>
    <row r="52" spans="1:21" ht="30.75" customHeight="1" x14ac:dyDescent="0.2">
      <c r="A52" s="46"/>
      <c r="B52" s="1148" t="s">
        <v>17</v>
      </c>
      <c r="C52" s="1149"/>
      <c r="D52" s="64"/>
      <c r="E52" s="1146" t="s">
        <v>18</v>
      </c>
      <c r="F52" s="1146"/>
      <c r="G52" s="1146"/>
      <c r="H52" s="1146"/>
      <c r="I52" s="1146"/>
      <c r="J52" s="1147"/>
      <c r="K52" s="61">
        <v>378</v>
      </c>
      <c r="L52" s="62">
        <v>359</v>
      </c>
      <c r="M52" s="62">
        <v>340</v>
      </c>
      <c r="N52" s="62">
        <v>316</v>
      </c>
      <c r="O52" s="63">
        <v>282</v>
      </c>
      <c r="P52" s="46"/>
      <c r="Q52" s="46"/>
      <c r="R52" s="46"/>
      <c r="S52" s="46"/>
      <c r="T52" s="46"/>
      <c r="U52" s="46"/>
    </row>
    <row r="53" spans="1:21" ht="30.75" customHeight="1" thickBot="1" x14ac:dyDescent="0.25">
      <c r="A53" s="46"/>
      <c r="B53" s="1150" t="s">
        <v>19</v>
      </c>
      <c r="C53" s="1151"/>
      <c r="D53" s="65"/>
      <c r="E53" s="1152" t="s">
        <v>20</v>
      </c>
      <c r="F53" s="1152"/>
      <c r="G53" s="1152"/>
      <c r="H53" s="1152"/>
      <c r="I53" s="1152"/>
      <c r="J53" s="1153"/>
      <c r="K53" s="66">
        <v>41</v>
      </c>
      <c r="L53" s="67">
        <v>46</v>
      </c>
      <c r="M53" s="67">
        <v>43</v>
      </c>
      <c r="N53" s="67">
        <v>55</v>
      </c>
      <c r="O53" s="68">
        <v>98</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544</v>
      </c>
      <c r="L57" s="79" t="s">
        <v>545</v>
      </c>
      <c r="M57" s="79" t="s">
        <v>546</v>
      </c>
      <c r="N57" s="79" t="s">
        <v>547</v>
      </c>
      <c r="O57" s="80" t="s">
        <v>548</v>
      </c>
      <c r="P57" s="46"/>
      <c r="Q57" s="46"/>
      <c r="R57" s="46"/>
      <c r="S57" s="46"/>
      <c r="T57" s="46"/>
      <c r="U57" s="46"/>
    </row>
    <row r="58" spans="1:21" ht="31.5" customHeight="1" x14ac:dyDescent="0.2">
      <c r="B58" s="1154" t="s">
        <v>24</v>
      </c>
      <c r="C58" s="1155"/>
      <c r="D58" s="1160" t="s">
        <v>25</v>
      </c>
      <c r="E58" s="1161"/>
      <c r="F58" s="1161"/>
      <c r="G58" s="1161"/>
      <c r="H58" s="1161"/>
      <c r="I58" s="1161"/>
      <c r="J58" s="1162"/>
      <c r="K58" s="81" t="s">
        <v>489</v>
      </c>
      <c r="L58" s="82" t="s">
        <v>489</v>
      </c>
      <c r="M58" s="82" t="s">
        <v>489</v>
      </c>
      <c r="N58" s="82" t="s">
        <v>489</v>
      </c>
      <c r="O58" s="83" t="s">
        <v>489</v>
      </c>
    </row>
    <row r="59" spans="1:21" ht="31.5" customHeight="1" x14ac:dyDescent="0.2">
      <c r="B59" s="1156"/>
      <c r="C59" s="1157"/>
      <c r="D59" s="1163" t="s">
        <v>26</v>
      </c>
      <c r="E59" s="1164"/>
      <c r="F59" s="1164"/>
      <c r="G59" s="1164"/>
      <c r="H59" s="1164"/>
      <c r="I59" s="1164"/>
      <c r="J59" s="1165"/>
      <c r="K59" s="84" t="s">
        <v>489</v>
      </c>
      <c r="L59" s="85" t="s">
        <v>489</v>
      </c>
      <c r="M59" s="85" t="s">
        <v>489</v>
      </c>
      <c r="N59" s="85" t="s">
        <v>489</v>
      </c>
      <c r="O59" s="86" t="s">
        <v>489</v>
      </c>
    </row>
    <row r="60" spans="1:21" ht="31.5" customHeight="1" thickBot="1" x14ac:dyDescent="0.25">
      <c r="B60" s="1158"/>
      <c r="C60" s="1159"/>
      <c r="D60" s="1166" t="s">
        <v>27</v>
      </c>
      <c r="E60" s="1167"/>
      <c r="F60" s="1167"/>
      <c r="G60" s="1167"/>
      <c r="H60" s="1167"/>
      <c r="I60" s="1167"/>
      <c r="J60" s="1168"/>
      <c r="K60" s="87" t="s">
        <v>489</v>
      </c>
      <c r="L60" s="88" t="s">
        <v>489</v>
      </c>
      <c r="M60" s="88" t="s">
        <v>489</v>
      </c>
      <c r="N60" s="88" t="s">
        <v>489</v>
      </c>
      <c r="O60" s="89" t="s">
        <v>489</v>
      </c>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1X/401aU5+OU7H3npAuTAa9HKNh8QRbClf33B5tGiYnC7exkZAcu4ogBdEqTlMRcnkU7dylPifzqmT3RYL7LKA==" saltValue="dLBdFFJ9JN2MPmCaeiurm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tabSelected="1" topLeftCell="A6" zoomScale="55" zoomScaleNormal="55"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528</v>
      </c>
      <c r="J40" s="101" t="s">
        <v>529</v>
      </c>
      <c r="K40" s="101" t="s">
        <v>530</v>
      </c>
      <c r="L40" s="101" t="s">
        <v>531</v>
      </c>
      <c r="M40" s="102" t="s">
        <v>532</v>
      </c>
    </row>
    <row r="41" spans="2:13" ht="27.75" customHeight="1" x14ac:dyDescent="0.2">
      <c r="B41" s="1169" t="s">
        <v>30</v>
      </c>
      <c r="C41" s="1170"/>
      <c r="D41" s="103"/>
      <c r="E41" s="1175" t="s">
        <v>31</v>
      </c>
      <c r="F41" s="1175"/>
      <c r="G41" s="1175"/>
      <c r="H41" s="1176"/>
      <c r="I41" s="330">
        <v>1587</v>
      </c>
      <c r="J41" s="331">
        <v>1402</v>
      </c>
      <c r="K41" s="331">
        <v>1235</v>
      </c>
      <c r="L41" s="331">
        <v>1079</v>
      </c>
      <c r="M41" s="332">
        <v>931</v>
      </c>
    </row>
    <row r="42" spans="2:13" ht="27.75" customHeight="1" x14ac:dyDescent="0.2">
      <c r="B42" s="1171"/>
      <c r="C42" s="1172"/>
      <c r="D42" s="104"/>
      <c r="E42" s="1177" t="s">
        <v>32</v>
      </c>
      <c r="F42" s="1177"/>
      <c r="G42" s="1177"/>
      <c r="H42" s="1178"/>
      <c r="I42" s="333" t="s">
        <v>489</v>
      </c>
      <c r="J42" s="334" t="s">
        <v>489</v>
      </c>
      <c r="K42" s="334" t="s">
        <v>489</v>
      </c>
      <c r="L42" s="334">
        <v>1</v>
      </c>
      <c r="M42" s="335">
        <v>2</v>
      </c>
    </row>
    <row r="43" spans="2:13" ht="27.75" customHeight="1" x14ac:dyDescent="0.2">
      <c r="B43" s="1171"/>
      <c r="C43" s="1172"/>
      <c r="D43" s="104"/>
      <c r="E43" s="1177" t="s">
        <v>33</v>
      </c>
      <c r="F43" s="1177"/>
      <c r="G43" s="1177"/>
      <c r="H43" s="1178"/>
      <c r="I43" s="333">
        <v>1172</v>
      </c>
      <c r="J43" s="334">
        <v>1035</v>
      </c>
      <c r="K43" s="334">
        <v>903</v>
      </c>
      <c r="L43" s="334">
        <v>766</v>
      </c>
      <c r="M43" s="335">
        <v>628</v>
      </c>
    </row>
    <row r="44" spans="2:13" ht="27.75" customHeight="1" x14ac:dyDescent="0.2">
      <c r="B44" s="1171"/>
      <c r="C44" s="1172"/>
      <c r="D44" s="104"/>
      <c r="E44" s="1177" t="s">
        <v>34</v>
      </c>
      <c r="F44" s="1177"/>
      <c r="G44" s="1177"/>
      <c r="H44" s="1178"/>
      <c r="I44" s="333">
        <v>223</v>
      </c>
      <c r="J44" s="334">
        <v>418</v>
      </c>
      <c r="K44" s="334">
        <v>1020</v>
      </c>
      <c r="L44" s="334">
        <v>1061</v>
      </c>
      <c r="M44" s="335">
        <v>1024</v>
      </c>
    </row>
    <row r="45" spans="2:13" ht="27.75" customHeight="1" x14ac:dyDescent="0.2">
      <c r="B45" s="1171"/>
      <c r="C45" s="1172"/>
      <c r="D45" s="104"/>
      <c r="E45" s="1177" t="s">
        <v>35</v>
      </c>
      <c r="F45" s="1177"/>
      <c r="G45" s="1177"/>
      <c r="H45" s="1178"/>
      <c r="I45" s="333">
        <v>1346</v>
      </c>
      <c r="J45" s="334">
        <v>1047</v>
      </c>
      <c r="K45" s="334">
        <v>1048</v>
      </c>
      <c r="L45" s="334">
        <v>976</v>
      </c>
      <c r="M45" s="335">
        <v>946</v>
      </c>
    </row>
    <row r="46" spans="2:13" ht="27.75" customHeight="1" x14ac:dyDescent="0.2">
      <c r="B46" s="1171"/>
      <c r="C46" s="1172"/>
      <c r="D46" s="105"/>
      <c r="E46" s="1177" t="s">
        <v>36</v>
      </c>
      <c r="F46" s="1177"/>
      <c r="G46" s="1177"/>
      <c r="H46" s="1178"/>
      <c r="I46" s="333" t="s">
        <v>489</v>
      </c>
      <c r="J46" s="334" t="s">
        <v>489</v>
      </c>
      <c r="K46" s="334" t="s">
        <v>489</v>
      </c>
      <c r="L46" s="334" t="s">
        <v>489</v>
      </c>
      <c r="M46" s="335" t="s">
        <v>489</v>
      </c>
    </row>
    <row r="47" spans="2:13" ht="27.75" customHeight="1" x14ac:dyDescent="0.2">
      <c r="B47" s="1171"/>
      <c r="C47" s="1172"/>
      <c r="D47" s="106"/>
      <c r="E47" s="1179" t="s">
        <v>37</v>
      </c>
      <c r="F47" s="1180"/>
      <c r="G47" s="1180"/>
      <c r="H47" s="1181"/>
      <c r="I47" s="333" t="s">
        <v>489</v>
      </c>
      <c r="J47" s="334" t="s">
        <v>489</v>
      </c>
      <c r="K47" s="334" t="s">
        <v>489</v>
      </c>
      <c r="L47" s="334" t="s">
        <v>489</v>
      </c>
      <c r="M47" s="335" t="s">
        <v>489</v>
      </c>
    </row>
    <row r="48" spans="2:13" ht="27.75" customHeight="1" x14ac:dyDescent="0.2">
      <c r="B48" s="1171"/>
      <c r="C48" s="1172"/>
      <c r="D48" s="104"/>
      <c r="E48" s="1177" t="s">
        <v>38</v>
      </c>
      <c r="F48" s="1177"/>
      <c r="G48" s="1177"/>
      <c r="H48" s="1178"/>
      <c r="I48" s="333" t="s">
        <v>489</v>
      </c>
      <c r="J48" s="334" t="s">
        <v>489</v>
      </c>
      <c r="K48" s="334" t="s">
        <v>489</v>
      </c>
      <c r="L48" s="334" t="s">
        <v>489</v>
      </c>
      <c r="M48" s="335" t="s">
        <v>489</v>
      </c>
    </row>
    <row r="49" spans="2:13" ht="27.75" customHeight="1" x14ac:dyDescent="0.2">
      <c r="B49" s="1173"/>
      <c r="C49" s="1174"/>
      <c r="D49" s="104"/>
      <c r="E49" s="1177" t="s">
        <v>39</v>
      </c>
      <c r="F49" s="1177"/>
      <c r="G49" s="1177"/>
      <c r="H49" s="1178"/>
      <c r="I49" s="333" t="s">
        <v>489</v>
      </c>
      <c r="J49" s="334" t="s">
        <v>489</v>
      </c>
      <c r="K49" s="334" t="s">
        <v>489</v>
      </c>
      <c r="L49" s="334" t="s">
        <v>489</v>
      </c>
      <c r="M49" s="335" t="s">
        <v>489</v>
      </c>
    </row>
    <row r="50" spans="2:13" ht="27.75" customHeight="1" x14ac:dyDescent="0.2">
      <c r="B50" s="1182" t="s">
        <v>40</v>
      </c>
      <c r="C50" s="1183"/>
      <c r="D50" s="107"/>
      <c r="E50" s="1177" t="s">
        <v>41</v>
      </c>
      <c r="F50" s="1177"/>
      <c r="G50" s="1177"/>
      <c r="H50" s="1178"/>
      <c r="I50" s="333">
        <v>12637</v>
      </c>
      <c r="J50" s="334">
        <v>12292</v>
      </c>
      <c r="K50" s="334">
        <v>12613</v>
      </c>
      <c r="L50" s="334">
        <v>13706</v>
      </c>
      <c r="M50" s="335">
        <v>14327</v>
      </c>
    </row>
    <row r="51" spans="2:13" ht="27.75" customHeight="1" x14ac:dyDescent="0.2">
      <c r="B51" s="1171"/>
      <c r="C51" s="1172"/>
      <c r="D51" s="104"/>
      <c r="E51" s="1177" t="s">
        <v>42</v>
      </c>
      <c r="F51" s="1177"/>
      <c r="G51" s="1177"/>
      <c r="H51" s="1178"/>
      <c r="I51" s="333">
        <v>32</v>
      </c>
      <c r="J51" s="334">
        <v>28</v>
      </c>
      <c r="K51" s="334">
        <v>22</v>
      </c>
      <c r="L51" s="334">
        <v>11</v>
      </c>
      <c r="M51" s="335" t="s">
        <v>489</v>
      </c>
    </row>
    <row r="52" spans="2:13" ht="27.75" customHeight="1" x14ac:dyDescent="0.2">
      <c r="B52" s="1173"/>
      <c r="C52" s="1174"/>
      <c r="D52" s="104"/>
      <c r="E52" s="1177" t="s">
        <v>43</v>
      </c>
      <c r="F52" s="1177"/>
      <c r="G52" s="1177"/>
      <c r="H52" s="1178"/>
      <c r="I52" s="333">
        <v>2568</v>
      </c>
      <c r="J52" s="334">
        <v>2491</v>
      </c>
      <c r="K52" s="334">
        <v>2505</v>
      </c>
      <c r="L52" s="334">
        <v>2230</v>
      </c>
      <c r="M52" s="335">
        <v>1941</v>
      </c>
    </row>
    <row r="53" spans="2:13" ht="27.75" customHeight="1" thickBot="1" x14ac:dyDescent="0.25">
      <c r="B53" s="1184" t="s">
        <v>19</v>
      </c>
      <c r="C53" s="1185"/>
      <c r="D53" s="108"/>
      <c r="E53" s="1186" t="s">
        <v>44</v>
      </c>
      <c r="F53" s="1186"/>
      <c r="G53" s="1186"/>
      <c r="H53" s="1187"/>
      <c r="I53" s="336">
        <v>-10909</v>
      </c>
      <c r="J53" s="337">
        <v>-10909</v>
      </c>
      <c r="K53" s="337">
        <v>-10935</v>
      </c>
      <c r="L53" s="337">
        <v>-12065</v>
      </c>
      <c r="M53" s="338">
        <v>-12738</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gEKoBhXXfhe71tdQAk4IWWUfAFEFgU9pnSKqy71GCwCHaA21zOCDE96DfbCteQ/ZCJlY943+MY48vRI2mTnEKQ==" saltValue="dKNN0AgcYtjlVeMVy00cf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zoomScale="40" zoomScaleNormal="4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530</v>
      </c>
      <c r="G54" s="117" t="s">
        <v>531</v>
      </c>
      <c r="H54" s="118" t="s">
        <v>532</v>
      </c>
    </row>
    <row r="55" spans="2:8" ht="52.5" customHeight="1" x14ac:dyDescent="0.2">
      <c r="B55" s="119"/>
      <c r="C55" s="1196" t="s">
        <v>46</v>
      </c>
      <c r="D55" s="1196"/>
      <c r="E55" s="1197"/>
      <c r="F55" s="339">
        <v>6962</v>
      </c>
      <c r="G55" s="339">
        <v>8249</v>
      </c>
      <c r="H55" s="340">
        <v>8949</v>
      </c>
    </row>
    <row r="56" spans="2:8" ht="52.5" customHeight="1" x14ac:dyDescent="0.2">
      <c r="B56" s="120"/>
      <c r="C56" s="1198" t="s">
        <v>47</v>
      </c>
      <c r="D56" s="1198"/>
      <c r="E56" s="1199"/>
      <c r="F56" s="341">
        <v>2050</v>
      </c>
      <c r="G56" s="341">
        <v>1900</v>
      </c>
      <c r="H56" s="342">
        <v>1762</v>
      </c>
    </row>
    <row r="57" spans="2:8" ht="53.25" customHeight="1" x14ac:dyDescent="0.2">
      <c r="B57" s="120"/>
      <c r="C57" s="1200" t="s">
        <v>48</v>
      </c>
      <c r="D57" s="1200"/>
      <c r="E57" s="1201"/>
      <c r="F57" s="343">
        <v>6177</v>
      </c>
      <c r="G57" s="343">
        <v>5659</v>
      </c>
      <c r="H57" s="344">
        <v>4873</v>
      </c>
    </row>
    <row r="58" spans="2:8" ht="45.75" customHeight="1" x14ac:dyDescent="0.2">
      <c r="B58" s="121"/>
      <c r="C58" s="1188" t="s">
        <v>570</v>
      </c>
      <c r="D58" s="1189"/>
      <c r="E58" s="1190"/>
      <c r="F58" s="345">
        <v>3889</v>
      </c>
      <c r="G58" s="345">
        <v>3659</v>
      </c>
      <c r="H58" s="346">
        <v>2801</v>
      </c>
    </row>
    <row r="59" spans="2:8" ht="45.75" customHeight="1" x14ac:dyDescent="0.2">
      <c r="B59" s="121"/>
      <c r="C59" s="1188" t="s">
        <v>565</v>
      </c>
      <c r="D59" s="1189"/>
      <c r="E59" s="1190"/>
      <c r="F59" s="345">
        <v>1174</v>
      </c>
      <c r="G59" s="345">
        <v>1075</v>
      </c>
      <c r="H59" s="346">
        <v>1058</v>
      </c>
    </row>
    <row r="60" spans="2:8" ht="45.75" customHeight="1" x14ac:dyDescent="0.2">
      <c r="B60" s="121"/>
      <c r="C60" s="1188" t="s">
        <v>567</v>
      </c>
      <c r="D60" s="1189"/>
      <c r="E60" s="1190"/>
      <c r="F60" s="345">
        <v>432</v>
      </c>
      <c r="G60" s="345">
        <v>435</v>
      </c>
      <c r="H60" s="346">
        <v>433</v>
      </c>
    </row>
    <row r="61" spans="2:8" ht="45.75" customHeight="1" x14ac:dyDescent="0.2">
      <c r="B61" s="121"/>
      <c r="C61" s="1188" t="s">
        <v>571</v>
      </c>
      <c r="D61" s="1189"/>
      <c r="E61" s="1190"/>
      <c r="F61" s="345">
        <v>274</v>
      </c>
      <c r="G61" s="345">
        <v>174</v>
      </c>
      <c r="H61" s="346">
        <v>236</v>
      </c>
    </row>
    <row r="62" spans="2:8" ht="45.75" customHeight="1" thickBot="1" x14ac:dyDescent="0.25">
      <c r="B62" s="122"/>
      <c r="C62" s="1191" t="s">
        <v>566</v>
      </c>
      <c r="D62" s="1192"/>
      <c r="E62" s="1193"/>
      <c r="F62" s="347">
        <v>148</v>
      </c>
      <c r="G62" s="347">
        <v>148</v>
      </c>
      <c r="H62" s="348">
        <v>148</v>
      </c>
    </row>
    <row r="63" spans="2:8" ht="52.5" customHeight="1" thickBot="1" x14ac:dyDescent="0.25">
      <c r="B63" s="123"/>
      <c r="C63" s="1194" t="s">
        <v>49</v>
      </c>
      <c r="D63" s="1194"/>
      <c r="E63" s="1195"/>
      <c r="F63" s="349">
        <v>15190</v>
      </c>
      <c r="G63" s="349">
        <v>15809</v>
      </c>
      <c r="H63" s="350">
        <v>15584</v>
      </c>
    </row>
    <row r="64" spans="2:8" ht="13.2" x14ac:dyDescent="0.2"/>
  </sheetData>
  <sheetProtection algorithmName="SHA-512" hashValue="pEvF1BBfgBe7l19vqOD+0q5TCIKx0pN2DxGgPyJjxEbq5CEuH3wrB/Im55orejVceCEzoLhk0LgyVqbL8h7mEg==" saltValue="FT7ASNqQIguO30+QnXSmR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0" customWidth="1"/>
    <col min="2" max="8" width="13.33203125" style="130" customWidth="1"/>
    <col min="9" max="16384" width="11.109375" style="130"/>
  </cols>
  <sheetData>
    <row r="1" spans="1:8" x14ac:dyDescent="0.2">
      <c r="A1" s="124"/>
      <c r="B1" s="125"/>
      <c r="C1" s="126"/>
      <c r="D1" s="127"/>
      <c r="E1" s="128"/>
      <c r="F1" s="128"/>
      <c r="G1" s="128"/>
      <c r="H1" s="129"/>
    </row>
    <row r="2" spans="1:8" x14ac:dyDescent="0.2">
      <c r="A2" s="131"/>
      <c r="B2" s="132"/>
      <c r="C2" s="133"/>
      <c r="D2" s="134" t="s">
        <v>50</v>
      </c>
      <c r="E2" s="135"/>
      <c r="F2" s="136" t="s">
        <v>527</v>
      </c>
      <c r="G2" s="137"/>
      <c r="H2" s="138"/>
    </row>
    <row r="3" spans="1:8" x14ac:dyDescent="0.2">
      <c r="A3" s="134" t="s">
        <v>520</v>
      </c>
      <c r="B3" s="139"/>
      <c r="C3" s="140"/>
      <c r="D3" s="141">
        <v>270911</v>
      </c>
      <c r="E3" s="142"/>
      <c r="F3" s="143">
        <v>125391</v>
      </c>
      <c r="G3" s="144"/>
      <c r="H3" s="145"/>
    </row>
    <row r="4" spans="1:8" x14ac:dyDescent="0.2">
      <c r="A4" s="146"/>
      <c r="B4" s="147"/>
      <c r="C4" s="148"/>
      <c r="D4" s="149">
        <v>212747</v>
      </c>
      <c r="E4" s="150"/>
      <c r="F4" s="151">
        <v>68516</v>
      </c>
      <c r="G4" s="152"/>
      <c r="H4" s="153"/>
    </row>
    <row r="5" spans="1:8" x14ac:dyDescent="0.2">
      <c r="A5" s="134" t="s">
        <v>522</v>
      </c>
      <c r="B5" s="139"/>
      <c r="C5" s="140"/>
      <c r="D5" s="141">
        <v>389166</v>
      </c>
      <c r="E5" s="142"/>
      <c r="F5" s="143">
        <v>138402</v>
      </c>
      <c r="G5" s="144"/>
      <c r="H5" s="145"/>
    </row>
    <row r="6" spans="1:8" x14ac:dyDescent="0.2">
      <c r="A6" s="146"/>
      <c r="B6" s="147"/>
      <c r="C6" s="148"/>
      <c r="D6" s="149">
        <v>320448</v>
      </c>
      <c r="E6" s="150"/>
      <c r="F6" s="151">
        <v>70652</v>
      </c>
      <c r="G6" s="152"/>
      <c r="H6" s="153"/>
    </row>
    <row r="7" spans="1:8" x14ac:dyDescent="0.2">
      <c r="A7" s="134" t="s">
        <v>523</v>
      </c>
      <c r="B7" s="139"/>
      <c r="C7" s="140"/>
      <c r="D7" s="141">
        <v>292775</v>
      </c>
      <c r="E7" s="142"/>
      <c r="F7" s="143">
        <v>146367</v>
      </c>
      <c r="G7" s="144"/>
      <c r="H7" s="145"/>
    </row>
    <row r="8" spans="1:8" x14ac:dyDescent="0.2">
      <c r="A8" s="146"/>
      <c r="B8" s="147"/>
      <c r="C8" s="148"/>
      <c r="D8" s="149">
        <v>240942</v>
      </c>
      <c r="E8" s="150"/>
      <c r="F8" s="151">
        <v>79441</v>
      </c>
      <c r="G8" s="152"/>
      <c r="H8" s="153"/>
    </row>
    <row r="9" spans="1:8" x14ac:dyDescent="0.2">
      <c r="A9" s="134" t="s">
        <v>524</v>
      </c>
      <c r="B9" s="139"/>
      <c r="C9" s="140"/>
      <c r="D9" s="141">
        <v>482993</v>
      </c>
      <c r="E9" s="142"/>
      <c r="F9" s="143">
        <v>165181</v>
      </c>
      <c r="G9" s="144"/>
      <c r="H9" s="145"/>
    </row>
    <row r="10" spans="1:8" x14ac:dyDescent="0.2">
      <c r="A10" s="146"/>
      <c r="B10" s="147"/>
      <c r="C10" s="148"/>
      <c r="D10" s="149">
        <v>320060</v>
      </c>
      <c r="E10" s="150"/>
      <c r="F10" s="151">
        <v>82246</v>
      </c>
      <c r="G10" s="152"/>
      <c r="H10" s="153"/>
    </row>
    <row r="11" spans="1:8" x14ac:dyDescent="0.2">
      <c r="A11" s="134" t="s">
        <v>525</v>
      </c>
      <c r="B11" s="139"/>
      <c r="C11" s="140"/>
      <c r="D11" s="141">
        <v>473108</v>
      </c>
      <c r="E11" s="142"/>
      <c r="F11" s="143">
        <v>166234</v>
      </c>
      <c r="G11" s="144"/>
      <c r="H11" s="145"/>
    </row>
    <row r="12" spans="1:8" x14ac:dyDescent="0.2">
      <c r="A12" s="146"/>
      <c r="B12" s="147"/>
      <c r="C12" s="154"/>
      <c r="D12" s="149">
        <v>370807</v>
      </c>
      <c r="E12" s="150"/>
      <c r="F12" s="151">
        <v>89789</v>
      </c>
      <c r="G12" s="152"/>
      <c r="H12" s="153"/>
    </row>
    <row r="13" spans="1:8" x14ac:dyDescent="0.2">
      <c r="A13" s="134"/>
      <c r="B13" s="139"/>
      <c r="C13" s="140"/>
      <c r="D13" s="141">
        <v>381791</v>
      </c>
      <c r="E13" s="142"/>
      <c r="F13" s="143">
        <v>148315</v>
      </c>
      <c r="G13" s="155"/>
      <c r="H13" s="145"/>
    </row>
    <row r="14" spans="1:8" x14ac:dyDescent="0.2">
      <c r="A14" s="146"/>
      <c r="B14" s="147"/>
      <c r="C14" s="148"/>
      <c r="D14" s="149">
        <v>293001</v>
      </c>
      <c r="E14" s="150"/>
      <c r="F14" s="151">
        <v>78129</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9.4</v>
      </c>
      <c r="C19" s="156">
        <f>ROUND(VALUE(SUBSTITUTE(実質収支比率等に係る経年分析!G$48,"▲","-")),2)</f>
        <v>9.3800000000000008</v>
      </c>
      <c r="D19" s="156">
        <f>ROUND(VALUE(SUBSTITUTE(実質収支比率等に係る経年分析!H$48,"▲","-")),2)</f>
        <v>10.130000000000001</v>
      </c>
      <c r="E19" s="156">
        <f>ROUND(VALUE(SUBSTITUTE(実質収支比率等に係る経年分析!I$48,"▲","-")),2)</f>
        <v>6.07</v>
      </c>
      <c r="F19" s="156">
        <f>ROUND(VALUE(SUBSTITUTE(実質収支比率等に係る経年分析!J$48,"▲","-")),2)</f>
        <v>5.27</v>
      </c>
    </row>
    <row r="20" spans="1:11" x14ac:dyDescent="0.2">
      <c r="A20" s="156" t="s">
        <v>53</v>
      </c>
      <c r="B20" s="156">
        <f>ROUND(VALUE(SUBSTITUTE(実質収支比率等に係る経年分析!F$47,"▲","-")),2)</f>
        <v>147.52000000000001</v>
      </c>
      <c r="C20" s="156">
        <f>ROUND(VALUE(SUBSTITUTE(実質収支比率等に係る経年分析!G$47,"▲","-")),2)</f>
        <v>148.71</v>
      </c>
      <c r="D20" s="156">
        <f>ROUND(VALUE(SUBSTITUTE(実質収支比率等に係る経年分析!H$47,"▲","-")),2)</f>
        <v>158.30000000000001</v>
      </c>
      <c r="E20" s="156">
        <f>ROUND(VALUE(SUBSTITUTE(実質収支比率等に係る経年分析!I$47,"▲","-")),2)</f>
        <v>153.55000000000001</v>
      </c>
      <c r="F20" s="156">
        <f>ROUND(VALUE(SUBSTITUTE(実質収支比率等に係る経年分析!J$47,"▲","-")),2)</f>
        <v>165.87</v>
      </c>
    </row>
    <row r="21" spans="1:11" x14ac:dyDescent="0.2">
      <c r="A21" s="156" t="s">
        <v>54</v>
      </c>
      <c r="B21" s="156">
        <f>IF(ISNUMBER(VALUE(SUBSTITUTE(実質収支比率等に係る経年分析!F$49,"▲","-"))),ROUND(VALUE(SUBSTITUTE(実質収支比率等に係る経年分析!F$49,"▲","-")),2),NA())</f>
        <v>-2.5099999999999998</v>
      </c>
      <c r="C21" s="156">
        <f>IF(ISNUMBER(VALUE(SUBSTITUTE(実質収支比率等に係る経年分析!G$49,"▲","-"))),ROUND(VALUE(SUBSTITUTE(実質収支比率等に係る経年分析!G$49,"▲","-")),2),NA())</f>
        <v>0.35</v>
      </c>
      <c r="D21" s="156">
        <f>IF(ISNUMBER(VALUE(SUBSTITUTE(実質収支比率等に係る経年分析!H$49,"▲","-"))),ROUND(VALUE(SUBSTITUTE(実質収支比率等に係る経年分析!H$49,"▲","-")),2),NA())</f>
        <v>0.6</v>
      </c>
      <c r="E21" s="156">
        <f>IF(ISNUMBER(VALUE(SUBSTITUTE(実質収支比率等に係る経年分析!I$49,"▲","-"))),ROUND(VALUE(SUBSTITUTE(実質収支比率等に係る経年分析!I$49,"▲","-")),2),NA())</f>
        <v>14.28</v>
      </c>
      <c r="F21" s="156">
        <f>IF(ISNUMBER(VALUE(SUBSTITUTE(実質収支比率等に係る経年分析!J$49,"▲","-"))),ROUND(VALUE(SUBSTITUTE(実質収支比率等に係る経年分析!J$49,"▲","-")),2),NA())</f>
        <v>9.18</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1.36</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str">
        <f>IF(連結実質赤字比率に係る赤字・黒字の構成分析!C$41="",NA(),連結実質赤字比率に係る赤字・黒字の構成分析!C$41)</f>
        <v>介護サービス事業特別会計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v>
      </c>
    </row>
    <row r="30" spans="1:11" x14ac:dyDescent="0.2">
      <c r="A30" s="157" t="str">
        <f>IF(連結実質赤字比率に係る赤字・黒字の構成分析!C$40="",NA(),連結実質赤字比率に係る赤字・黒字の構成分析!C$40)</f>
        <v>国民健康保険診療事業特別会計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0.12</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0.1</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0.08</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v>
      </c>
    </row>
    <row r="31" spans="1:11" x14ac:dyDescent="0.2">
      <c r="A31" s="157" t="str">
        <f>IF(連結実質赤字比率に係る赤字・黒字の構成分析!C$39="",NA(),連結実質赤字比率に係る赤字・黒字の構成分析!C$39)</f>
        <v>国民健康保険事業特別会計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0.16</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0.03</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v>
      </c>
    </row>
    <row r="32" spans="1:11" x14ac:dyDescent="0.2">
      <c r="A32" s="157" t="str">
        <f>IF(連結実質赤字比率に係る赤字・黒字の構成分析!C$38="",NA(),連結実質赤字比率に係る赤字・黒字の構成分析!C$38)</f>
        <v>後期高齢者医療事業特別会計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v>
      </c>
    </row>
    <row r="33" spans="1:16" x14ac:dyDescent="0.2">
      <c r="A33" s="157" t="str">
        <f>IF(連結実質赤字比率に係る赤字・黒字の構成分析!C$37="",NA(),連結実質赤字比率に係る赤字・黒字の構成分析!C$37)</f>
        <v>介護保険事業特別会計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0.01</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0.72</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1.39</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0.54</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0.16</v>
      </c>
    </row>
    <row r="34" spans="1:16" x14ac:dyDescent="0.2">
      <c r="A34" s="157" t="str">
        <f>IF(連結実質赤字比率に係る赤字・黒字の構成分析!C$36="",NA(),連結実質赤字比率に係る赤字・黒字の構成分析!C$36)</f>
        <v>簡易水道事業会計</v>
      </c>
      <c r="B34" s="157" t="e">
        <f>IF(ROUND(VALUE(SUBSTITUTE(連結実質赤字比率に係る赤字・黒字の構成分析!F$36,"▲", "-")), 2) &lt; 0, ABS(ROUND(VALUE(SUBSTITUTE(連結実質赤字比率に係る赤字・黒字の構成分析!F$36,"▲", "-")), 2)), NA())</f>
        <v>#VALUE!</v>
      </c>
      <c r="C34" s="157" t="e">
        <f>IF(ROUND(VALUE(SUBSTITUTE(連結実質赤字比率に係る赤字・黒字の構成分析!F$36,"▲", "-")), 2) &gt;= 0, ABS(ROUND(VALUE(SUBSTITUTE(連結実質赤字比率に係る赤字・黒字の構成分析!F$36,"▲", "-")), 2)), NA())</f>
        <v>#VALUE!</v>
      </c>
      <c r="D34" s="157" t="e">
        <f>IF(ROUND(VALUE(SUBSTITUTE(連結実質赤字比率に係る赤字・黒字の構成分析!G$36,"▲", "-")), 2) &lt; 0, ABS(ROUND(VALUE(SUBSTITUTE(連結実質赤字比率に係る赤字・黒字の構成分析!G$36,"▲", "-")), 2)), NA())</f>
        <v>#VALUE!</v>
      </c>
      <c r="E34" s="157" t="e">
        <f>IF(ROUND(VALUE(SUBSTITUTE(連結実質赤字比率に係る赤字・黒字の構成分析!G$36,"▲", "-")), 2) &gt;= 0, ABS(ROUND(VALUE(SUBSTITUTE(連結実質赤字比率に係る赤字・黒字の構成分析!G$36,"▲", "-")), 2)), NA())</f>
        <v>#VALUE!</v>
      </c>
      <c r="F34" s="157" t="e">
        <f>IF(ROUND(VALUE(SUBSTITUTE(連結実質赤字比率に係る赤字・黒字の構成分析!H$36,"▲", "-")), 2) &lt; 0, ABS(ROUND(VALUE(SUBSTITUTE(連結実質赤字比率に係る赤字・黒字の構成分析!H$36,"▲", "-")), 2)), NA())</f>
        <v>#VALUE!</v>
      </c>
      <c r="G34" s="157" t="e">
        <f>IF(ROUND(VALUE(SUBSTITUTE(連結実質赤字比率に係る赤字・黒字の構成分析!H$36,"▲", "-")), 2) &gt;= 0, ABS(ROUND(VALUE(SUBSTITUTE(連結実質赤字比率に係る赤字・黒字の構成分析!H$36,"▲", "-")), 2)), NA())</f>
        <v>#VALUE!</v>
      </c>
      <c r="H34" s="157" t="e">
        <f>IF(ROUND(VALUE(SUBSTITUTE(連結実質赤字比率に係る赤字・黒字の構成分析!I$36,"▲", "-")), 2) &lt; 0, ABS(ROUND(VALUE(SUBSTITUTE(連結実質赤字比率に係る赤字・黒字の構成分析!I$36,"▲", "-")), 2)), NA())</f>
        <v>#VALUE!</v>
      </c>
      <c r="I34" s="157" t="e">
        <f>IF(ROUND(VALUE(SUBSTITUTE(連結実質赤字比率に係る赤字・黒字の構成分析!I$36,"▲", "-")), 2) &gt;= 0, ABS(ROUND(VALUE(SUBSTITUTE(連結実質赤字比率に係る赤字・黒字の構成分析!I$36,"▲", "-")), 2)), NA())</f>
        <v>#VALUE!</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0.47</v>
      </c>
    </row>
    <row r="35" spans="1:16" x14ac:dyDescent="0.2">
      <c r="A35" s="157" t="str">
        <f>IF(連結実質赤字比率に係る赤字・黒字の構成分析!C$35="",NA(),連結実質赤字比率に係る赤字・黒字の構成分析!C$35)</f>
        <v>下水道事業会計</v>
      </c>
      <c r="B35" s="157" t="e">
        <f>IF(ROUND(VALUE(SUBSTITUTE(連結実質赤字比率に係る赤字・黒字の構成分析!F$35,"▲", "-")), 2) &lt; 0, ABS(ROUND(VALUE(SUBSTITUTE(連結実質赤字比率に係る赤字・黒字の構成分析!F$35,"▲", "-")), 2)), NA())</f>
        <v>#VALUE!</v>
      </c>
      <c r="C35" s="157" t="e">
        <f>IF(ROUND(VALUE(SUBSTITUTE(連結実質赤字比率に係る赤字・黒字の構成分析!F$35,"▲", "-")), 2) &gt;= 0, ABS(ROUND(VALUE(SUBSTITUTE(連結実質赤字比率に係る赤字・黒字の構成分析!F$35,"▲", "-")), 2)), NA())</f>
        <v>#VALUE!</v>
      </c>
      <c r="D35" s="157" t="e">
        <f>IF(ROUND(VALUE(SUBSTITUTE(連結実質赤字比率に係る赤字・黒字の構成分析!G$35,"▲", "-")), 2) &lt; 0, ABS(ROUND(VALUE(SUBSTITUTE(連結実質赤字比率に係る赤字・黒字の構成分析!G$35,"▲", "-")), 2)), NA())</f>
        <v>#VALUE!</v>
      </c>
      <c r="E35" s="157" t="e">
        <f>IF(ROUND(VALUE(SUBSTITUTE(連結実質赤字比率に係る赤字・黒字の構成分析!G$35,"▲", "-")), 2) &gt;= 0, ABS(ROUND(VALUE(SUBSTITUTE(連結実質赤字比率に係る赤字・黒字の構成分析!G$35,"▲", "-")), 2)), NA())</f>
        <v>#VALUE!</v>
      </c>
      <c r="F35" s="157" t="e">
        <f>IF(ROUND(VALUE(SUBSTITUTE(連結実質赤字比率に係る赤字・黒字の構成分析!H$35,"▲", "-")), 2) &lt; 0, ABS(ROUND(VALUE(SUBSTITUTE(連結実質赤字比率に係る赤字・黒字の構成分析!H$35,"▲", "-")), 2)), NA())</f>
        <v>#VALUE!</v>
      </c>
      <c r="G35" s="157" t="e">
        <f>IF(ROUND(VALUE(SUBSTITUTE(連結実質赤字比率に係る赤字・黒字の構成分析!H$35,"▲", "-")), 2) &gt;= 0, ABS(ROUND(VALUE(SUBSTITUTE(連結実質赤字比率に係る赤字・黒字の構成分析!H$35,"▲", "-")), 2)), NA())</f>
        <v>#VALUE!</v>
      </c>
      <c r="H35" s="157" t="e">
        <f>IF(ROUND(VALUE(SUBSTITUTE(連結実質赤字比率に係る赤字・黒字の構成分析!I$35,"▲", "-")), 2) &lt; 0, ABS(ROUND(VALUE(SUBSTITUTE(連結実質赤字比率に係る赤字・黒字の構成分析!I$35,"▲", "-")), 2)), NA())</f>
        <v>#VALUE!</v>
      </c>
      <c r="I35" s="157" t="e">
        <f>IF(ROUND(VALUE(SUBSTITUTE(連結実質赤字比率に係る赤字・黒字の構成分析!I$35,"▲", "-")), 2) &gt;= 0, ABS(ROUND(VALUE(SUBSTITUTE(連結実質赤字比率に係る赤字・黒字の構成分析!I$35,"▲", "-")), 2)), NA())</f>
        <v>#VALUE!</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0.68</v>
      </c>
    </row>
    <row r="36" spans="1:16" x14ac:dyDescent="0.2">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9.4</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9.3699999999999992</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10.119999999999999</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6.06</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5.27</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378</v>
      </c>
      <c r="E42" s="158"/>
      <c r="F42" s="158"/>
      <c r="G42" s="158">
        <f>'実質公債費比率（分子）の構造'!L$52</f>
        <v>359</v>
      </c>
      <c r="H42" s="158"/>
      <c r="I42" s="158"/>
      <c r="J42" s="158">
        <f>'実質公債費比率（分子）の構造'!M$52</f>
        <v>340</v>
      </c>
      <c r="K42" s="158"/>
      <c r="L42" s="158"/>
      <c r="M42" s="158">
        <f>'実質公債費比率（分子）の構造'!N$52</f>
        <v>316</v>
      </c>
      <c r="N42" s="158"/>
      <c r="O42" s="158"/>
      <c r="P42" s="158">
        <f>'実質公債費比率（分子）の構造'!O$52</f>
        <v>282</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f>'実質公債費比率（分子）の構造'!N$50</f>
        <v>0</v>
      </c>
      <c r="L44" s="158"/>
      <c r="M44" s="158"/>
      <c r="N44" s="158">
        <f>'実質公債費比率（分子）の構造'!O$50</f>
        <v>1</v>
      </c>
      <c r="O44" s="158"/>
      <c r="P44" s="158"/>
    </row>
    <row r="45" spans="1:16" x14ac:dyDescent="0.2">
      <c r="A45" s="158" t="s">
        <v>63</v>
      </c>
      <c r="B45" s="158">
        <f>'実質公債費比率（分子）の構造'!K$49</f>
        <v>41</v>
      </c>
      <c r="C45" s="158"/>
      <c r="D45" s="158"/>
      <c r="E45" s="158">
        <f>'実質公債費比率（分子）の構造'!L$49</f>
        <v>42</v>
      </c>
      <c r="F45" s="158"/>
      <c r="G45" s="158"/>
      <c r="H45" s="158">
        <f>'実質公債費比率（分子）の構造'!M$49</f>
        <v>42</v>
      </c>
      <c r="I45" s="158"/>
      <c r="J45" s="158"/>
      <c r="K45" s="158">
        <f>'実質公債費比率（分子）の構造'!N$49</f>
        <v>46</v>
      </c>
      <c r="L45" s="158"/>
      <c r="M45" s="158"/>
      <c r="N45" s="158">
        <f>'実質公債費比率（分子）の構造'!O$49</f>
        <v>69</v>
      </c>
      <c r="O45" s="158"/>
      <c r="P45" s="158"/>
    </row>
    <row r="46" spans="1:16" x14ac:dyDescent="0.2">
      <c r="A46" s="158" t="s">
        <v>64</v>
      </c>
      <c r="B46" s="158">
        <f>'実質公債費比率（分子）の構造'!K$48</f>
        <v>161</v>
      </c>
      <c r="C46" s="158"/>
      <c r="D46" s="158"/>
      <c r="E46" s="158">
        <f>'実質公債費比率（分子）の構造'!L$48</f>
        <v>153</v>
      </c>
      <c r="F46" s="158"/>
      <c r="G46" s="158"/>
      <c r="H46" s="158">
        <f>'実質公債費比率（分子）の構造'!M$48</f>
        <v>150</v>
      </c>
      <c r="I46" s="158"/>
      <c r="J46" s="158"/>
      <c r="K46" s="158">
        <f>'実質公債費比率（分子）の構造'!N$48</f>
        <v>146</v>
      </c>
      <c r="L46" s="158"/>
      <c r="M46" s="158"/>
      <c r="N46" s="158">
        <f>'実質公債費比率（分子）の構造'!O$48</f>
        <v>140</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217</v>
      </c>
      <c r="C49" s="158"/>
      <c r="D49" s="158"/>
      <c r="E49" s="158">
        <f>'実質公債費比率（分子）の構造'!L$45</f>
        <v>210</v>
      </c>
      <c r="F49" s="158"/>
      <c r="G49" s="158"/>
      <c r="H49" s="158">
        <f>'実質公債費比率（分子）の構造'!M$45</f>
        <v>191</v>
      </c>
      <c r="I49" s="158"/>
      <c r="J49" s="158"/>
      <c r="K49" s="158">
        <f>'実質公債費比率（分子）の構造'!N$45</f>
        <v>179</v>
      </c>
      <c r="L49" s="158"/>
      <c r="M49" s="158"/>
      <c r="N49" s="158">
        <f>'実質公債費比率（分子）の構造'!O$45</f>
        <v>170</v>
      </c>
      <c r="O49" s="158"/>
      <c r="P49" s="158"/>
    </row>
    <row r="50" spans="1:16" x14ac:dyDescent="0.2">
      <c r="A50" s="158" t="s">
        <v>67</v>
      </c>
      <c r="B50" s="158" t="e">
        <f>NA()</f>
        <v>#N/A</v>
      </c>
      <c r="C50" s="158">
        <f>IF(ISNUMBER('実質公債費比率（分子）の構造'!K$53),'実質公債費比率（分子）の構造'!K$53,NA())</f>
        <v>41</v>
      </c>
      <c r="D50" s="158" t="e">
        <f>NA()</f>
        <v>#N/A</v>
      </c>
      <c r="E50" s="158" t="e">
        <f>NA()</f>
        <v>#N/A</v>
      </c>
      <c r="F50" s="158">
        <f>IF(ISNUMBER('実質公債費比率（分子）の構造'!L$53),'実質公債費比率（分子）の構造'!L$53,NA())</f>
        <v>46</v>
      </c>
      <c r="G50" s="158" t="e">
        <f>NA()</f>
        <v>#N/A</v>
      </c>
      <c r="H50" s="158" t="e">
        <f>NA()</f>
        <v>#N/A</v>
      </c>
      <c r="I50" s="158">
        <f>IF(ISNUMBER('実質公債費比率（分子）の構造'!M$53),'実質公債費比率（分子）の構造'!M$53,NA())</f>
        <v>43</v>
      </c>
      <c r="J50" s="158" t="e">
        <f>NA()</f>
        <v>#N/A</v>
      </c>
      <c r="K50" s="158" t="e">
        <f>NA()</f>
        <v>#N/A</v>
      </c>
      <c r="L50" s="158">
        <f>IF(ISNUMBER('実質公債費比率（分子）の構造'!N$53),'実質公債費比率（分子）の構造'!N$53,NA())</f>
        <v>55</v>
      </c>
      <c r="M50" s="158" t="e">
        <f>NA()</f>
        <v>#N/A</v>
      </c>
      <c r="N50" s="158" t="e">
        <f>NA()</f>
        <v>#N/A</v>
      </c>
      <c r="O50" s="158">
        <f>IF(ISNUMBER('実質公債費比率（分子）の構造'!O$53),'実質公債費比率（分子）の構造'!O$53,NA())</f>
        <v>98</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2568</v>
      </c>
      <c r="E56" s="157"/>
      <c r="F56" s="157"/>
      <c r="G56" s="157">
        <f>'将来負担比率（分子）の構造'!J$52</f>
        <v>2491</v>
      </c>
      <c r="H56" s="157"/>
      <c r="I56" s="157"/>
      <c r="J56" s="157">
        <f>'将来負担比率（分子）の構造'!K$52</f>
        <v>2505</v>
      </c>
      <c r="K56" s="157"/>
      <c r="L56" s="157"/>
      <c r="M56" s="157">
        <f>'将来負担比率（分子）の構造'!L$52</f>
        <v>2230</v>
      </c>
      <c r="N56" s="157"/>
      <c r="O56" s="157"/>
      <c r="P56" s="157">
        <f>'将来負担比率（分子）の構造'!M$52</f>
        <v>1941</v>
      </c>
    </row>
    <row r="57" spans="1:16" x14ac:dyDescent="0.2">
      <c r="A57" s="157" t="s">
        <v>42</v>
      </c>
      <c r="B57" s="157"/>
      <c r="C57" s="157"/>
      <c r="D57" s="157">
        <f>'将来負担比率（分子）の構造'!I$51</f>
        <v>32</v>
      </c>
      <c r="E57" s="157"/>
      <c r="F57" s="157"/>
      <c r="G57" s="157">
        <f>'将来負担比率（分子）の構造'!J$51</f>
        <v>28</v>
      </c>
      <c r="H57" s="157"/>
      <c r="I57" s="157"/>
      <c r="J57" s="157">
        <f>'将来負担比率（分子）の構造'!K$51</f>
        <v>22</v>
      </c>
      <c r="K57" s="157"/>
      <c r="L57" s="157"/>
      <c r="M57" s="157">
        <f>'将来負担比率（分子）の構造'!L$51</f>
        <v>11</v>
      </c>
      <c r="N57" s="157"/>
      <c r="O57" s="157"/>
      <c r="P57" s="157" t="str">
        <f>'将来負担比率（分子）の構造'!M$51</f>
        <v>-</v>
      </c>
    </row>
    <row r="58" spans="1:16" x14ac:dyDescent="0.2">
      <c r="A58" s="157" t="s">
        <v>41</v>
      </c>
      <c r="B58" s="157"/>
      <c r="C58" s="157"/>
      <c r="D58" s="157">
        <f>'将来負担比率（分子）の構造'!I$50</f>
        <v>12637</v>
      </c>
      <c r="E58" s="157"/>
      <c r="F58" s="157"/>
      <c r="G58" s="157">
        <f>'将来負担比率（分子）の構造'!J$50</f>
        <v>12292</v>
      </c>
      <c r="H58" s="157"/>
      <c r="I58" s="157"/>
      <c r="J58" s="157">
        <f>'将来負担比率（分子）の構造'!K$50</f>
        <v>12613</v>
      </c>
      <c r="K58" s="157"/>
      <c r="L58" s="157"/>
      <c r="M58" s="157">
        <f>'将来負担比率（分子）の構造'!L$50</f>
        <v>13706</v>
      </c>
      <c r="N58" s="157"/>
      <c r="O58" s="157"/>
      <c r="P58" s="157">
        <f>'将来負担比率（分子）の構造'!M$50</f>
        <v>14327</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1346</v>
      </c>
      <c r="C62" s="157"/>
      <c r="D62" s="157"/>
      <c r="E62" s="157">
        <f>'将来負担比率（分子）の構造'!J$45</f>
        <v>1047</v>
      </c>
      <c r="F62" s="157"/>
      <c r="G62" s="157"/>
      <c r="H62" s="157">
        <f>'将来負担比率（分子）の構造'!K$45</f>
        <v>1048</v>
      </c>
      <c r="I62" s="157"/>
      <c r="J62" s="157"/>
      <c r="K62" s="157">
        <f>'将来負担比率（分子）の構造'!L$45</f>
        <v>976</v>
      </c>
      <c r="L62" s="157"/>
      <c r="M62" s="157"/>
      <c r="N62" s="157">
        <f>'将来負担比率（分子）の構造'!M$45</f>
        <v>946</v>
      </c>
      <c r="O62" s="157"/>
      <c r="P62" s="157"/>
    </row>
    <row r="63" spans="1:16" x14ac:dyDescent="0.2">
      <c r="A63" s="157" t="s">
        <v>34</v>
      </c>
      <c r="B63" s="157">
        <f>'将来負担比率（分子）の構造'!I$44</f>
        <v>223</v>
      </c>
      <c r="C63" s="157"/>
      <c r="D63" s="157"/>
      <c r="E63" s="157">
        <f>'将来負担比率（分子）の構造'!J$44</f>
        <v>418</v>
      </c>
      <c r="F63" s="157"/>
      <c r="G63" s="157"/>
      <c r="H63" s="157">
        <f>'将来負担比率（分子）の構造'!K$44</f>
        <v>1020</v>
      </c>
      <c r="I63" s="157"/>
      <c r="J63" s="157"/>
      <c r="K63" s="157">
        <f>'将来負担比率（分子）の構造'!L$44</f>
        <v>1061</v>
      </c>
      <c r="L63" s="157"/>
      <c r="M63" s="157"/>
      <c r="N63" s="157">
        <f>'将来負担比率（分子）の構造'!M$44</f>
        <v>1024</v>
      </c>
      <c r="O63" s="157"/>
      <c r="P63" s="157"/>
    </row>
    <row r="64" spans="1:16" x14ac:dyDescent="0.2">
      <c r="A64" s="157" t="s">
        <v>33</v>
      </c>
      <c r="B64" s="157">
        <f>'将来負担比率（分子）の構造'!I$43</f>
        <v>1172</v>
      </c>
      <c r="C64" s="157"/>
      <c r="D64" s="157"/>
      <c r="E64" s="157">
        <f>'将来負担比率（分子）の構造'!J$43</f>
        <v>1035</v>
      </c>
      <c r="F64" s="157"/>
      <c r="G64" s="157"/>
      <c r="H64" s="157">
        <f>'将来負担比率（分子）の構造'!K$43</f>
        <v>903</v>
      </c>
      <c r="I64" s="157"/>
      <c r="J64" s="157"/>
      <c r="K64" s="157">
        <f>'将来負担比率（分子）の構造'!L$43</f>
        <v>766</v>
      </c>
      <c r="L64" s="157"/>
      <c r="M64" s="157"/>
      <c r="N64" s="157">
        <f>'将来負担比率（分子）の構造'!M$43</f>
        <v>628</v>
      </c>
      <c r="O64" s="157"/>
      <c r="P64" s="157"/>
    </row>
    <row r="65" spans="1:16" x14ac:dyDescent="0.2">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f>'将来負担比率（分子）の構造'!L$42</f>
        <v>1</v>
      </c>
      <c r="L65" s="157"/>
      <c r="M65" s="157"/>
      <c r="N65" s="157">
        <f>'将来負担比率（分子）の構造'!M$42</f>
        <v>2</v>
      </c>
      <c r="O65" s="157"/>
      <c r="P65" s="157"/>
    </row>
    <row r="66" spans="1:16" x14ac:dyDescent="0.2">
      <c r="A66" s="157" t="s">
        <v>31</v>
      </c>
      <c r="B66" s="157">
        <f>'将来負担比率（分子）の構造'!I$41</f>
        <v>1587</v>
      </c>
      <c r="C66" s="157"/>
      <c r="D66" s="157"/>
      <c r="E66" s="157">
        <f>'将来負担比率（分子）の構造'!J$41</f>
        <v>1402</v>
      </c>
      <c r="F66" s="157"/>
      <c r="G66" s="157"/>
      <c r="H66" s="157">
        <f>'将来負担比率（分子）の構造'!K$41</f>
        <v>1235</v>
      </c>
      <c r="I66" s="157"/>
      <c r="J66" s="157"/>
      <c r="K66" s="157">
        <f>'将来負担比率（分子）の構造'!L$41</f>
        <v>1079</v>
      </c>
      <c r="L66" s="157"/>
      <c r="M66" s="157"/>
      <c r="N66" s="157">
        <f>'将来負担比率（分子）の構造'!M$41</f>
        <v>931</v>
      </c>
      <c r="O66" s="157"/>
      <c r="P66" s="157"/>
    </row>
    <row r="67" spans="1:16" x14ac:dyDescent="0.2">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6962</v>
      </c>
      <c r="C72" s="161">
        <f>基金残高に係る経年分析!G55</f>
        <v>8249</v>
      </c>
      <c r="D72" s="161">
        <f>基金残高に係る経年分析!H55</f>
        <v>8949</v>
      </c>
    </row>
    <row r="73" spans="1:16" x14ac:dyDescent="0.2">
      <c r="A73" s="160" t="s">
        <v>74</v>
      </c>
      <c r="B73" s="161">
        <f>基金残高に係る経年分析!F56</f>
        <v>2050</v>
      </c>
      <c r="C73" s="161">
        <f>基金残高に係る経年分析!G56</f>
        <v>1900</v>
      </c>
      <c r="D73" s="161">
        <f>基金残高に係る経年分析!H56</f>
        <v>1762</v>
      </c>
    </row>
    <row r="74" spans="1:16" x14ac:dyDescent="0.2">
      <c r="A74" s="160" t="s">
        <v>75</v>
      </c>
      <c r="B74" s="161">
        <f>基金残高に係る経年分析!F57</f>
        <v>6177</v>
      </c>
      <c r="C74" s="161">
        <f>基金残高に係る経年分析!G57</f>
        <v>5659</v>
      </c>
      <c r="D74" s="161">
        <f>基金残高に係る経年分析!H57</f>
        <v>4873</v>
      </c>
    </row>
  </sheetData>
  <sheetProtection algorithmName="SHA-512" hashValue="IRWvgcTZbdb9eLycJG8lZ8rP/GwwVvxXpYsfm1N1+ug52Qc018PQDbtDiU5XMGuTDnrJp1Nsy0rvAUpbZyelUw==" saltValue="dluSvabthCSRnS8pXrMCX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workbookViewId="0"/>
  </sheetViews>
  <sheetFormatPr defaultColWidth="0" defaultRowHeight="11.25" customHeight="1" zeroHeight="1" x14ac:dyDescent="0.2"/>
  <cols>
    <col min="1" max="1" width="1.6640625" style="196" customWidth="1"/>
    <col min="2" max="2" width="2.33203125" style="196" customWidth="1"/>
    <col min="3" max="16" width="2.6640625" style="196" customWidth="1"/>
    <col min="17" max="17" width="2.33203125" style="196" customWidth="1"/>
    <col min="18" max="95" width="1.6640625" style="196" customWidth="1"/>
    <col min="96" max="133" width="1.6640625" style="208" customWidth="1"/>
    <col min="134" max="143" width="1.66406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203</v>
      </c>
      <c r="DI1" s="590"/>
      <c r="DJ1" s="590"/>
      <c r="DK1" s="590"/>
      <c r="DL1" s="590"/>
      <c r="DM1" s="590"/>
      <c r="DN1" s="591"/>
      <c r="DO1" s="196"/>
      <c r="DP1" s="589" t="s">
        <v>204</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2">
      <c r="B2" s="197" t="s">
        <v>205</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592" t="s">
        <v>206</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207</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208</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2">
      <c r="B4" s="592" t="s">
        <v>1</v>
      </c>
      <c r="C4" s="593"/>
      <c r="D4" s="593"/>
      <c r="E4" s="593"/>
      <c r="F4" s="593"/>
      <c r="G4" s="593"/>
      <c r="H4" s="593"/>
      <c r="I4" s="593"/>
      <c r="J4" s="593"/>
      <c r="K4" s="593"/>
      <c r="L4" s="593"/>
      <c r="M4" s="593"/>
      <c r="N4" s="593"/>
      <c r="O4" s="593"/>
      <c r="P4" s="593"/>
      <c r="Q4" s="594"/>
      <c r="R4" s="592" t="s">
        <v>209</v>
      </c>
      <c r="S4" s="593"/>
      <c r="T4" s="593"/>
      <c r="U4" s="593"/>
      <c r="V4" s="593"/>
      <c r="W4" s="593"/>
      <c r="X4" s="593"/>
      <c r="Y4" s="594"/>
      <c r="Z4" s="592" t="s">
        <v>210</v>
      </c>
      <c r="AA4" s="593"/>
      <c r="AB4" s="593"/>
      <c r="AC4" s="594"/>
      <c r="AD4" s="592" t="s">
        <v>211</v>
      </c>
      <c r="AE4" s="593"/>
      <c r="AF4" s="593"/>
      <c r="AG4" s="593"/>
      <c r="AH4" s="593"/>
      <c r="AI4" s="593"/>
      <c r="AJ4" s="593"/>
      <c r="AK4" s="594"/>
      <c r="AL4" s="592" t="s">
        <v>210</v>
      </c>
      <c r="AM4" s="593"/>
      <c r="AN4" s="593"/>
      <c r="AO4" s="594"/>
      <c r="AP4" s="595" t="s">
        <v>212</v>
      </c>
      <c r="AQ4" s="595"/>
      <c r="AR4" s="595"/>
      <c r="AS4" s="595"/>
      <c r="AT4" s="595"/>
      <c r="AU4" s="595"/>
      <c r="AV4" s="595"/>
      <c r="AW4" s="595"/>
      <c r="AX4" s="595"/>
      <c r="AY4" s="595"/>
      <c r="AZ4" s="595"/>
      <c r="BA4" s="595"/>
      <c r="BB4" s="595"/>
      <c r="BC4" s="595"/>
      <c r="BD4" s="595"/>
      <c r="BE4" s="595"/>
      <c r="BF4" s="595"/>
      <c r="BG4" s="595" t="s">
        <v>213</v>
      </c>
      <c r="BH4" s="595"/>
      <c r="BI4" s="595"/>
      <c r="BJ4" s="595"/>
      <c r="BK4" s="595"/>
      <c r="BL4" s="595"/>
      <c r="BM4" s="595"/>
      <c r="BN4" s="595"/>
      <c r="BO4" s="595" t="s">
        <v>210</v>
      </c>
      <c r="BP4" s="595"/>
      <c r="BQ4" s="595"/>
      <c r="BR4" s="595"/>
      <c r="BS4" s="595" t="s">
        <v>214</v>
      </c>
      <c r="BT4" s="595"/>
      <c r="BU4" s="595"/>
      <c r="BV4" s="595"/>
      <c r="BW4" s="595"/>
      <c r="BX4" s="595"/>
      <c r="BY4" s="595"/>
      <c r="BZ4" s="595"/>
      <c r="CA4" s="595"/>
      <c r="CB4" s="595"/>
      <c r="CD4" s="592" t="s">
        <v>215</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2">
      <c r="B5" s="596" t="s">
        <v>216</v>
      </c>
      <c r="C5" s="597"/>
      <c r="D5" s="597"/>
      <c r="E5" s="597"/>
      <c r="F5" s="597"/>
      <c r="G5" s="597"/>
      <c r="H5" s="597"/>
      <c r="I5" s="597"/>
      <c r="J5" s="597"/>
      <c r="K5" s="597"/>
      <c r="L5" s="597"/>
      <c r="M5" s="597"/>
      <c r="N5" s="597"/>
      <c r="O5" s="597"/>
      <c r="P5" s="597"/>
      <c r="Q5" s="598"/>
      <c r="R5" s="599">
        <v>5605892</v>
      </c>
      <c r="S5" s="600"/>
      <c r="T5" s="600"/>
      <c r="U5" s="600"/>
      <c r="V5" s="600"/>
      <c r="W5" s="600"/>
      <c r="X5" s="600"/>
      <c r="Y5" s="601"/>
      <c r="Z5" s="602">
        <v>42.9</v>
      </c>
      <c r="AA5" s="602"/>
      <c r="AB5" s="602"/>
      <c r="AC5" s="602"/>
      <c r="AD5" s="603">
        <v>5605892</v>
      </c>
      <c r="AE5" s="603"/>
      <c r="AF5" s="603"/>
      <c r="AG5" s="603"/>
      <c r="AH5" s="603"/>
      <c r="AI5" s="603"/>
      <c r="AJ5" s="603"/>
      <c r="AK5" s="603"/>
      <c r="AL5" s="604">
        <v>92.7</v>
      </c>
      <c r="AM5" s="605"/>
      <c r="AN5" s="605"/>
      <c r="AO5" s="606"/>
      <c r="AP5" s="596" t="s">
        <v>217</v>
      </c>
      <c r="AQ5" s="597"/>
      <c r="AR5" s="597"/>
      <c r="AS5" s="597"/>
      <c r="AT5" s="597"/>
      <c r="AU5" s="597"/>
      <c r="AV5" s="597"/>
      <c r="AW5" s="597"/>
      <c r="AX5" s="597"/>
      <c r="AY5" s="597"/>
      <c r="AZ5" s="597"/>
      <c r="BA5" s="597"/>
      <c r="BB5" s="597"/>
      <c r="BC5" s="597"/>
      <c r="BD5" s="597"/>
      <c r="BE5" s="597"/>
      <c r="BF5" s="598"/>
      <c r="BG5" s="610">
        <v>5605892</v>
      </c>
      <c r="BH5" s="611"/>
      <c r="BI5" s="611"/>
      <c r="BJ5" s="611"/>
      <c r="BK5" s="611"/>
      <c r="BL5" s="611"/>
      <c r="BM5" s="611"/>
      <c r="BN5" s="612"/>
      <c r="BO5" s="613">
        <v>100</v>
      </c>
      <c r="BP5" s="613"/>
      <c r="BQ5" s="613"/>
      <c r="BR5" s="613"/>
      <c r="BS5" s="614">
        <v>426031</v>
      </c>
      <c r="BT5" s="614"/>
      <c r="BU5" s="614"/>
      <c r="BV5" s="614"/>
      <c r="BW5" s="614"/>
      <c r="BX5" s="614"/>
      <c r="BY5" s="614"/>
      <c r="BZ5" s="614"/>
      <c r="CA5" s="614"/>
      <c r="CB5" s="618"/>
      <c r="CD5" s="592" t="s">
        <v>212</v>
      </c>
      <c r="CE5" s="593"/>
      <c r="CF5" s="593"/>
      <c r="CG5" s="593"/>
      <c r="CH5" s="593"/>
      <c r="CI5" s="593"/>
      <c r="CJ5" s="593"/>
      <c r="CK5" s="593"/>
      <c r="CL5" s="593"/>
      <c r="CM5" s="593"/>
      <c r="CN5" s="593"/>
      <c r="CO5" s="593"/>
      <c r="CP5" s="593"/>
      <c r="CQ5" s="594"/>
      <c r="CR5" s="592" t="s">
        <v>218</v>
      </c>
      <c r="CS5" s="593"/>
      <c r="CT5" s="593"/>
      <c r="CU5" s="593"/>
      <c r="CV5" s="593"/>
      <c r="CW5" s="593"/>
      <c r="CX5" s="593"/>
      <c r="CY5" s="594"/>
      <c r="CZ5" s="592" t="s">
        <v>210</v>
      </c>
      <c r="DA5" s="593"/>
      <c r="DB5" s="593"/>
      <c r="DC5" s="594"/>
      <c r="DD5" s="592" t="s">
        <v>219</v>
      </c>
      <c r="DE5" s="593"/>
      <c r="DF5" s="593"/>
      <c r="DG5" s="593"/>
      <c r="DH5" s="593"/>
      <c r="DI5" s="593"/>
      <c r="DJ5" s="593"/>
      <c r="DK5" s="593"/>
      <c r="DL5" s="593"/>
      <c r="DM5" s="593"/>
      <c r="DN5" s="593"/>
      <c r="DO5" s="593"/>
      <c r="DP5" s="594"/>
      <c r="DQ5" s="592" t="s">
        <v>220</v>
      </c>
      <c r="DR5" s="593"/>
      <c r="DS5" s="593"/>
      <c r="DT5" s="593"/>
      <c r="DU5" s="593"/>
      <c r="DV5" s="593"/>
      <c r="DW5" s="593"/>
      <c r="DX5" s="593"/>
      <c r="DY5" s="593"/>
      <c r="DZ5" s="593"/>
      <c r="EA5" s="593"/>
      <c r="EB5" s="593"/>
      <c r="EC5" s="594"/>
    </row>
    <row r="6" spans="2:143" ht="11.25" customHeight="1" x14ac:dyDescent="0.2">
      <c r="B6" s="607" t="s">
        <v>221</v>
      </c>
      <c r="C6" s="608"/>
      <c r="D6" s="608"/>
      <c r="E6" s="608"/>
      <c r="F6" s="608"/>
      <c r="G6" s="608"/>
      <c r="H6" s="608"/>
      <c r="I6" s="608"/>
      <c r="J6" s="608"/>
      <c r="K6" s="608"/>
      <c r="L6" s="608"/>
      <c r="M6" s="608"/>
      <c r="N6" s="608"/>
      <c r="O6" s="608"/>
      <c r="P6" s="608"/>
      <c r="Q6" s="609"/>
      <c r="R6" s="610">
        <v>104231</v>
      </c>
      <c r="S6" s="611"/>
      <c r="T6" s="611"/>
      <c r="U6" s="611"/>
      <c r="V6" s="611"/>
      <c r="W6" s="611"/>
      <c r="X6" s="611"/>
      <c r="Y6" s="612"/>
      <c r="Z6" s="613">
        <v>0.8</v>
      </c>
      <c r="AA6" s="613"/>
      <c r="AB6" s="613"/>
      <c r="AC6" s="613"/>
      <c r="AD6" s="614">
        <v>104231</v>
      </c>
      <c r="AE6" s="614"/>
      <c r="AF6" s="614"/>
      <c r="AG6" s="614"/>
      <c r="AH6" s="614"/>
      <c r="AI6" s="614"/>
      <c r="AJ6" s="614"/>
      <c r="AK6" s="614"/>
      <c r="AL6" s="615">
        <v>1.7</v>
      </c>
      <c r="AM6" s="616"/>
      <c r="AN6" s="616"/>
      <c r="AO6" s="617"/>
      <c r="AP6" s="607" t="s">
        <v>222</v>
      </c>
      <c r="AQ6" s="608"/>
      <c r="AR6" s="608"/>
      <c r="AS6" s="608"/>
      <c r="AT6" s="608"/>
      <c r="AU6" s="608"/>
      <c r="AV6" s="608"/>
      <c r="AW6" s="608"/>
      <c r="AX6" s="608"/>
      <c r="AY6" s="608"/>
      <c r="AZ6" s="608"/>
      <c r="BA6" s="608"/>
      <c r="BB6" s="608"/>
      <c r="BC6" s="608"/>
      <c r="BD6" s="608"/>
      <c r="BE6" s="608"/>
      <c r="BF6" s="609"/>
      <c r="BG6" s="610">
        <v>5605892</v>
      </c>
      <c r="BH6" s="611"/>
      <c r="BI6" s="611"/>
      <c r="BJ6" s="611"/>
      <c r="BK6" s="611"/>
      <c r="BL6" s="611"/>
      <c r="BM6" s="611"/>
      <c r="BN6" s="612"/>
      <c r="BO6" s="613">
        <v>100</v>
      </c>
      <c r="BP6" s="613"/>
      <c r="BQ6" s="613"/>
      <c r="BR6" s="613"/>
      <c r="BS6" s="614">
        <v>426031</v>
      </c>
      <c r="BT6" s="614"/>
      <c r="BU6" s="614"/>
      <c r="BV6" s="614"/>
      <c r="BW6" s="614"/>
      <c r="BX6" s="614"/>
      <c r="BY6" s="614"/>
      <c r="BZ6" s="614"/>
      <c r="CA6" s="614"/>
      <c r="CB6" s="618"/>
      <c r="CD6" s="596" t="s">
        <v>223</v>
      </c>
      <c r="CE6" s="597"/>
      <c r="CF6" s="597"/>
      <c r="CG6" s="597"/>
      <c r="CH6" s="597"/>
      <c r="CI6" s="597"/>
      <c r="CJ6" s="597"/>
      <c r="CK6" s="597"/>
      <c r="CL6" s="597"/>
      <c r="CM6" s="597"/>
      <c r="CN6" s="597"/>
      <c r="CO6" s="597"/>
      <c r="CP6" s="597"/>
      <c r="CQ6" s="598"/>
      <c r="CR6" s="610">
        <v>110996</v>
      </c>
      <c r="CS6" s="611"/>
      <c r="CT6" s="611"/>
      <c r="CU6" s="611"/>
      <c r="CV6" s="611"/>
      <c r="CW6" s="611"/>
      <c r="CX6" s="611"/>
      <c r="CY6" s="612"/>
      <c r="CZ6" s="604">
        <v>0.9</v>
      </c>
      <c r="DA6" s="605"/>
      <c r="DB6" s="605"/>
      <c r="DC6" s="621"/>
      <c r="DD6" s="619" t="s">
        <v>122</v>
      </c>
      <c r="DE6" s="611"/>
      <c r="DF6" s="611"/>
      <c r="DG6" s="611"/>
      <c r="DH6" s="611"/>
      <c r="DI6" s="611"/>
      <c r="DJ6" s="611"/>
      <c r="DK6" s="611"/>
      <c r="DL6" s="611"/>
      <c r="DM6" s="611"/>
      <c r="DN6" s="611"/>
      <c r="DO6" s="611"/>
      <c r="DP6" s="612"/>
      <c r="DQ6" s="619">
        <v>110876</v>
      </c>
      <c r="DR6" s="611"/>
      <c r="DS6" s="611"/>
      <c r="DT6" s="611"/>
      <c r="DU6" s="611"/>
      <c r="DV6" s="611"/>
      <c r="DW6" s="611"/>
      <c r="DX6" s="611"/>
      <c r="DY6" s="611"/>
      <c r="DZ6" s="611"/>
      <c r="EA6" s="611"/>
      <c r="EB6" s="611"/>
      <c r="EC6" s="620"/>
    </row>
    <row r="7" spans="2:143" ht="11.25" customHeight="1" x14ac:dyDescent="0.2">
      <c r="B7" s="607" t="s">
        <v>224</v>
      </c>
      <c r="C7" s="608"/>
      <c r="D7" s="608"/>
      <c r="E7" s="608"/>
      <c r="F7" s="608"/>
      <c r="G7" s="608"/>
      <c r="H7" s="608"/>
      <c r="I7" s="608"/>
      <c r="J7" s="608"/>
      <c r="K7" s="608"/>
      <c r="L7" s="608"/>
      <c r="M7" s="608"/>
      <c r="N7" s="608"/>
      <c r="O7" s="608"/>
      <c r="P7" s="608"/>
      <c r="Q7" s="609"/>
      <c r="R7" s="610">
        <v>460</v>
      </c>
      <c r="S7" s="611"/>
      <c r="T7" s="611"/>
      <c r="U7" s="611"/>
      <c r="V7" s="611"/>
      <c r="W7" s="611"/>
      <c r="X7" s="611"/>
      <c r="Y7" s="612"/>
      <c r="Z7" s="613">
        <v>0</v>
      </c>
      <c r="AA7" s="613"/>
      <c r="AB7" s="613"/>
      <c r="AC7" s="613"/>
      <c r="AD7" s="614">
        <v>460</v>
      </c>
      <c r="AE7" s="614"/>
      <c r="AF7" s="614"/>
      <c r="AG7" s="614"/>
      <c r="AH7" s="614"/>
      <c r="AI7" s="614"/>
      <c r="AJ7" s="614"/>
      <c r="AK7" s="614"/>
      <c r="AL7" s="615">
        <v>0</v>
      </c>
      <c r="AM7" s="616"/>
      <c r="AN7" s="616"/>
      <c r="AO7" s="617"/>
      <c r="AP7" s="607" t="s">
        <v>225</v>
      </c>
      <c r="AQ7" s="608"/>
      <c r="AR7" s="608"/>
      <c r="AS7" s="608"/>
      <c r="AT7" s="608"/>
      <c r="AU7" s="608"/>
      <c r="AV7" s="608"/>
      <c r="AW7" s="608"/>
      <c r="AX7" s="608"/>
      <c r="AY7" s="608"/>
      <c r="AZ7" s="608"/>
      <c r="BA7" s="608"/>
      <c r="BB7" s="608"/>
      <c r="BC7" s="608"/>
      <c r="BD7" s="608"/>
      <c r="BE7" s="608"/>
      <c r="BF7" s="609"/>
      <c r="BG7" s="610">
        <v>747224</v>
      </c>
      <c r="BH7" s="611"/>
      <c r="BI7" s="611"/>
      <c r="BJ7" s="611"/>
      <c r="BK7" s="611"/>
      <c r="BL7" s="611"/>
      <c r="BM7" s="611"/>
      <c r="BN7" s="612"/>
      <c r="BO7" s="613">
        <v>13.3</v>
      </c>
      <c r="BP7" s="613"/>
      <c r="BQ7" s="613"/>
      <c r="BR7" s="613"/>
      <c r="BS7" s="614">
        <v>106084</v>
      </c>
      <c r="BT7" s="614"/>
      <c r="BU7" s="614"/>
      <c r="BV7" s="614"/>
      <c r="BW7" s="614"/>
      <c r="BX7" s="614"/>
      <c r="BY7" s="614"/>
      <c r="BZ7" s="614"/>
      <c r="CA7" s="614"/>
      <c r="CB7" s="618"/>
      <c r="CD7" s="607" t="s">
        <v>226</v>
      </c>
      <c r="CE7" s="608"/>
      <c r="CF7" s="608"/>
      <c r="CG7" s="608"/>
      <c r="CH7" s="608"/>
      <c r="CI7" s="608"/>
      <c r="CJ7" s="608"/>
      <c r="CK7" s="608"/>
      <c r="CL7" s="608"/>
      <c r="CM7" s="608"/>
      <c r="CN7" s="608"/>
      <c r="CO7" s="608"/>
      <c r="CP7" s="608"/>
      <c r="CQ7" s="609"/>
      <c r="CR7" s="610">
        <v>2751074</v>
      </c>
      <c r="CS7" s="611"/>
      <c r="CT7" s="611"/>
      <c r="CU7" s="611"/>
      <c r="CV7" s="611"/>
      <c r="CW7" s="611"/>
      <c r="CX7" s="611"/>
      <c r="CY7" s="612"/>
      <c r="CZ7" s="613">
        <v>21.8</v>
      </c>
      <c r="DA7" s="613"/>
      <c r="DB7" s="613"/>
      <c r="DC7" s="613"/>
      <c r="DD7" s="619">
        <v>378021</v>
      </c>
      <c r="DE7" s="611"/>
      <c r="DF7" s="611"/>
      <c r="DG7" s="611"/>
      <c r="DH7" s="611"/>
      <c r="DI7" s="611"/>
      <c r="DJ7" s="611"/>
      <c r="DK7" s="611"/>
      <c r="DL7" s="611"/>
      <c r="DM7" s="611"/>
      <c r="DN7" s="611"/>
      <c r="DO7" s="611"/>
      <c r="DP7" s="612"/>
      <c r="DQ7" s="619">
        <v>2370625</v>
      </c>
      <c r="DR7" s="611"/>
      <c r="DS7" s="611"/>
      <c r="DT7" s="611"/>
      <c r="DU7" s="611"/>
      <c r="DV7" s="611"/>
      <c r="DW7" s="611"/>
      <c r="DX7" s="611"/>
      <c r="DY7" s="611"/>
      <c r="DZ7" s="611"/>
      <c r="EA7" s="611"/>
      <c r="EB7" s="611"/>
      <c r="EC7" s="620"/>
    </row>
    <row r="8" spans="2:143" ht="11.25" customHeight="1" x14ac:dyDescent="0.2">
      <c r="B8" s="607" t="s">
        <v>227</v>
      </c>
      <c r="C8" s="608"/>
      <c r="D8" s="608"/>
      <c r="E8" s="608"/>
      <c r="F8" s="608"/>
      <c r="G8" s="608"/>
      <c r="H8" s="608"/>
      <c r="I8" s="608"/>
      <c r="J8" s="608"/>
      <c r="K8" s="608"/>
      <c r="L8" s="608"/>
      <c r="M8" s="608"/>
      <c r="N8" s="608"/>
      <c r="O8" s="608"/>
      <c r="P8" s="608"/>
      <c r="Q8" s="609"/>
      <c r="R8" s="610">
        <v>9764</v>
      </c>
      <c r="S8" s="611"/>
      <c r="T8" s="611"/>
      <c r="U8" s="611"/>
      <c r="V8" s="611"/>
      <c r="W8" s="611"/>
      <c r="X8" s="611"/>
      <c r="Y8" s="612"/>
      <c r="Z8" s="613">
        <v>0.1</v>
      </c>
      <c r="AA8" s="613"/>
      <c r="AB8" s="613"/>
      <c r="AC8" s="613"/>
      <c r="AD8" s="614">
        <v>9764</v>
      </c>
      <c r="AE8" s="614"/>
      <c r="AF8" s="614"/>
      <c r="AG8" s="614"/>
      <c r="AH8" s="614"/>
      <c r="AI8" s="614"/>
      <c r="AJ8" s="614"/>
      <c r="AK8" s="614"/>
      <c r="AL8" s="615">
        <v>0.2</v>
      </c>
      <c r="AM8" s="616"/>
      <c r="AN8" s="616"/>
      <c r="AO8" s="617"/>
      <c r="AP8" s="607" t="s">
        <v>228</v>
      </c>
      <c r="AQ8" s="608"/>
      <c r="AR8" s="608"/>
      <c r="AS8" s="608"/>
      <c r="AT8" s="608"/>
      <c r="AU8" s="608"/>
      <c r="AV8" s="608"/>
      <c r="AW8" s="608"/>
      <c r="AX8" s="608"/>
      <c r="AY8" s="608"/>
      <c r="AZ8" s="608"/>
      <c r="BA8" s="608"/>
      <c r="BB8" s="608"/>
      <c r="BC8" s="608"/>
      <c r="BD8" s="608"/>
      <c r="BE8" s="608"/>
      <c r="BF8" s="609"/>
      <c r="BG8" s="610">
        <v>12691</v>
      </c>
      <c r="BH8" s="611"/>
      <c r="BI8" s="611"/>
      <c r="BJ8" s="611"/>
      <c r="BK8" s="611"/>
      <c r="BL8" s="611"/>
      <c r="BM8" s="611"/>
      <c r="BN8" s="612"/>
      <c r="BO8" s="613">
        <v>0.2</v>
      </c>
      <c r="BP8" s="613"/>
      <c r="BQ8" s="613"/>
      <c r="BR8" s="613"/>
      <c r="BS8" s="614" t="s">
        <v>122</v>
      </c>
      <c r="BT8" s="614"/>
      <c r="BU8" s="614"/>
      <c r="BV8" s="614"/>
      <c r="BW8" s="614"/>
      <c r="BX8" s="614"/>
      <c r="BY8" s="614"/>
      <c r="BZ8" s="614"/>
      <c r="CA8" s="614"/>
      <c r="CB8" s="618"/>
      <c r="CD8" s="607" t="s">
        <v>229</v>
      </c>
      <c r="CE8" s="608"/>
      <c r="CF8" s="608"/>
      <c r="CG8" s="608"/>
      <c r="CH8" s="608"/>
      <c r="CI8" s="608"/>
      <c r="CJ8" s="608"/>
      <c r="CK8" s="608"/>
      <c r="CL8" s="608"/>
      <c r="CM8" s="608"/>
      <c r="CN8" s="608"/>
      <c r="CO8" s="608"/>
      <c r="CP8" s="608"/>
      <c r="CQ8" s="609"/>
      <c r="CR8" s="610">
        <v>2058052</v>
      </c>
      <c r="CS8" s="611"/>
      <c r="CT8" s="611"/>
      <c r="CU8" s="611"/>
      <c r="CV8" s="611"/>
      <c r="CW8" s="611"/>
      <c r="CX8" s="611"/>
      <c r="CY8" s="612"/>
      <c r="CZ8" s="613">
        <v>16.3</v>
      </c>
      <c r="DA8" s="613"/>
      <c r="DB8" s="613"/>
      <c r="DC8" s="613"/>
      <c r="DD8" s="619">
        <v>27124</v>
      </c>
      <c r="DE8" s="611"/>
      <c r="DF8" s="611"/>
      <c r="DG8" s="611"/>
      <c r="DH8" s="611"/>
      <c r="DI8" s="611"/>
      <c r="DJ8" s="611"/>
      <c r="DK8" s="611"/>
      <c r="DL8" s="611"/>
      <c r="DM8" s="611"/>
      <c r="DN8" s="611"/>
      <c r="DO8" s="611"/>
      <c r="DP8" s="612"/>
      <c r="DQ8" s="619">
        <v>1274461</v>
      </c>
      <c r="DR8" s="611"/>
      <c r="DS8" s="611"/>
      <c r="DT8" s="611"/>
      <c r="DU8" s="611"/>
      <c r="DV8" s="611"/>
      <c r="DW8" s="611"/>
      <c r="DX8" s="611"/>
      <c r="DY8" s="611"/>
      <c r="DZ8" s="611"/>
      <c r="EA8" s="611"/>
      <c r="EB8" s="611"/>
      <c r="EC8" s="620"/>
    </row>
    <row r="9" spans="2:143" ht="11.25" customHeight="1" x14ac:dyDescent="0.2">
      <c r="B9" s="607" t="s">
        <v>230</v>
      </c>
      <c r="C9" s="608"/>
      <c r="D9" s="608"/>
      <c r="E9" s="608"/>
      <c r="F9" s="608"/>
      <c r="G9" s="608"/>
      <c r="H9" s="608"/>
      <c r="I9" s="608"/>
      <c r="J9" s="608"/>
      <c r="K9" s="608"/>
      <c r="L9" s="608"/>
      <c r="M9" s="608"/>
      <c r="N9" s="608"/>
      <c r="O9" s="608"/>
      <c r="P9" s="608"/>
      <c r="Q9" s="609"/>
      <c r="R9" s="610">
        <v>12986</v>
      </c>
      <c r="S9" s="611"/>
      <c r="T9" s="611"/>
      <c r="U9" s="611"/>
      <c r="V9" s="611"/>
      <c r="W9" s="611"/>
      <c r="X9" s="611"/>
      <c r="Y9" s="612"/>
      <c r="Z9" s="613">
        <v>0.1</v>
      </c>
      <c r="AA9" s="613"/>
      <c r="AB9" s="613"/>
      <c r="AC9" s="613"/>
      <c r="AD9" s="614">
        <v>12986</v>
      </c>
      <c r="AE9" s="614"/>
      <c r="AF9" s="614"/>
      <c r="AG9" s="614"/>
      <c r="AH9" s="614"/>
      <c r="AI9" s="614"/>
      <c r="AJ9" s="614"/>
      <c r="AK9" s="614"/>
      <c r="AL9" s="615">
        <v>0.2</v>
      </c>
      <c r="AM9" s="616"/>
      <c r="AN9" s="616"/>
      <c r="AO9" s="617"/>
      <c r="AP9" s="607" t="s">
        <v>231</v>
      </c>
      <c r="AQ9" s="608"/>
      <c r="AR9" s="608"/>
      <c r="AS9" s="608"/>
      <c r="AT9" s="608"/>
      <c r="AU9" s="608"/>
      <c r="AV9" s="608"/>
      <c r="AW9" s="608"/>
      <c r="AX9" s="608"/>
      <c r="AY9" s="608"/>
      <c r="AZ9" s="608"/>
      <c r="BA9" s="608"/>
      <c r="BB9" s="608"/>
      <c r="BC9" s="608"/>
      <c r="BD9" s="608"/>
      <c r="BE9" s="608"/>
      <c r="BF9" s="609"/>
      <c r="BG9" s="610">
        <v>345002</v>
      </c>
      <c r="BH9" s="611"/>
      <c r="BI9" s="611"/>
      <c r="BJ9" s="611"/>
      <c r="BK9" s="611"/>
      <c r="BL9" s="611"/>
      <c r="BM9" s="611"/>
      <c r="BN9" s="612"/>
      <c r="BO9" s="613">
        <v>6.2</v>
      </c>
      <c r="BP9" s="613"/>
      <c r="BQ9" s="613"/>
      <c r="BR9" s="613"/>
      <c r="BS9" s="614" t="s">
        <v>122</v>
      </c>
      <c r="BT9" s="614"/>
      <c r="BU9" s="614"/>
      <c r="BV9" s="614"/>
      <c r="BW9" s="614"/>
      <c r="BX9" s="614"/>
      <c r="BY9" s="614"/>
      <c r="BZ9" s="614"/>
      <c r="CA9" s="614"/>
      <c r="CB9" s="618"/>
      <c r="CD9" s="607" t="s">
        <v>232</v>
      </c>
      <c r="CE9" s="608"/>
      <c r="CF9" s="608"/>
      <c r="CG9" s="608"/>
      <c r="CH9" s="608"/>
      <c r="CI9" s="608"/>
      <c r="CJ9" s="608"/>
      <c r="CK9" s="608"/>
      <c r="CL9" s="608"/>
      <c r="CM9" s="608"/>
      <c r="CN9" s="608"/>
      <c r="CO9" s="608"/>
      <c r="CP9" s="608"/>
      <c r="CQ9" s="609"/>
      <c r="CR9" s="610">
        <v>1020647</v>
      </c>
      <c r="CS9" s="611"/>
      <c r="CT9" s="611"/>
      <c r="CU9" s="611"/>
      <c r="CV9" s="611"/>
      <c r="CW9" s="611"/>
      <c r="CX9" s="611"/>
      <c r="CY9" s="612"/>
      <c r="CZ9" s="613">
        <v>8.1</v>
      </c>
      <c r="DA9" s="613"/>
      <c r="DB9" s="613"/>
      <c r="DC9" s="613"/>
      <c r="DD9" s="619">
        <v>277784</v>
      </c>
      <c r="DE9" s="611"/>
      <c r="DF9" s="611"/>
      <c r="DG9" s="611"/>
      <c r="DH9" s="611"/>
      <c r="DI9" s="611"/>
      <c r="DJ9" s="611"/>
      <c r="DK9" s="611"/>
      <c r="DL9" s="611"/>
      <c r="DM9" s="611"/>
      <c r="DN9" s="611"/>
      <c r="DO9" s="611"/>
      <c r="DP9" s="612"/>
      <c r="DQ9" s="619">
        <v>955820</v>
      </c>
      <c r="DR9" s="611"/>
      <c r="DS9" s="611"/>
      <c r="DT9" s="611"/>
      <c r="DU9" s="611"/>
      <c r="DV9" s="611"/>
      <c r="DW9" s="611"/>
      <c r="DX9" s="611"/>
      <c r="DY9" s="611"/>
      <c r="DZ9" s="611"/>
      <c r="EA9" s="611"/>
      <c r="EB9" s="611"/>
      <c r="EC9" s="620"/>
    </row>
    <row r="10" spans="2:143" ht="11.25" customHeight="1" x14ac:dyDescent="0.2">
      <c r="B10" s="607" t="s">
        <v>233</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234</v>
      </c>
      <c r="AQ10" s="608"/>
      <c r="AR10" s="608"/>
      <c r="AS10" s="608"/>
      <c r="AT10" s="608"/>
      <c r="AU10" s="608"/>
      <c r="AV10" s="608"/>
      <c r="AW10" s="608"/>
      <c r="AX10" s="608"/>
      <c r="AY10" s="608"/>
      <c r="AZ10" s="608"/>
      <c r="BA10" s="608"/>
      <c r="BB10" s="608"/>
      <c r="BC10" s="608"/>
      <c r="BD10" s="608"/>
      <c r="BE10" s="608"/>
      <c r="BF10" s="609"/>
      <c r="BG10" s="610">
        <v>43852</v>
      </c>
      <c r="BH10" s="611"/>
      <c r="BI10" s="611"/>
      <c r="BJ10" s="611"/>
      <c r="BK10" s="611"/>
      <c r="BL10" s="611"/>
      <c r="BM10" s="611"/>
      <c r="BN10" s="612"/>
      <c r="BO10" s="613">
        <v>0.8</v>
      </c>
      <c r="BP10" s="613"/>
      <c r="BQ10" s="613"/>
      <c r="BR10" s="613"/>
      <c r="BS10" s="614">
        <v>7319</v>
      </c>
      <c r="BT10" s="614"/>
      <c r="BU10" s="614"/>
      <c r="BV10" s="614"/>
      <c r="BW10" s="614"/>
      <c r="BX10" s="614"/>
      <c r="BY10" s="614"/>
      <c r="BZ10" s="614"/>
      <c r="CA10" s="614"/>
      <c r="CB10" s="618"/>
      <c r="CD10" s="607" t="s">
        <v>235</v>
      </c>
      <c r="CE10" s="608"/>
      <c r="CF10" s="608"/>
      <c r="CG10" s="608"/>
      <c r="CH10" s="608"/>
      <c r="CI10" s="608"/>
      <c r="CJ10" s="608"/>
      <c r="CK10" s="608"/>
      <c r="CL10" s="608"/>
      <c r="CM10" s="608"/>
      <c r="CN10" s="608"/>
      <c r="CO10" s="608"/>
      <c r="CP10" s="608"/>
      <c r="CQ10" s="609"/>
      <c r="CR10" s="610">
        <v>48102</v>
      </c>
      <c r="CS10" s="611"/>
      <c r="CT10" s="611"/>
      <c r="CU10" s="611"/>
      <c r="CV10" s="611"/>
      <c r="CW10" s="611"/>
      <c r="CX10" s="611"/>
      <c r="CY10" s="612"/>
      <c r="CZ10" s="613">
        <v>0.4</v>
      </c>
      <c r="DA10" s="613"/>
      <c r="DB10" s="613"/>
      <c r="DC10" s="613"/>
      <c r="DD10" s="619" t="s">
        <v>122</v>
      </c>
      <c r="DE10" s="611"/>
      <c r="DF10" s="611"/>
      <c r="DG10" s="611"/>
      <c r="DH10" s="611"/>
      <c r="DI10" s="611"/>
      <c r="DJ10" s="611"/>
      <c r="DK10" s="611"/>
      <c r="DL10" s="611"/>
      <c r="DM10" s="611"/>
      <c r="DN10" s="611"/>
      <c r="DO10" s="611"/>
      <c r="DP10" s="612"/>
      <c r="DQ10" s="619">
        <v>102</v>
      </c>
      <c r="DR10" s="611"/>
      <c r="DS10" s="611"/>
      <c r="DT10" s="611"/>
      <c r="DU10" s="611"/>
      <c r="DV10" s="611"/>
      <c r="DW10" s="611"/>
      <c r="DX10" s="611"/>
      <c r="DY10" s="611"/>
      <c r="DZ10" s="611"/>
      <c r="EA10" s="611"/>
      <c r="EB10" s="611"/>
      <c r="EC10" s="620"/>
    </row>
    <row r="11" spans="2:143" ht="11.25" customHeight="1" x14ac:dyDescent="0.2">
      <c r="B11" s="607" t="s">
        <v>236</v>
      </c>
      <c r="C11" s="608"/>
      <c r="D11" s="608"/>
      <c r="E11" s="608"/>
      <c r="F11" s="608"/>
      <c r="G11" s="608"/>
      <c r="H11" s="608"/>
      <c r="I11" s="608"/>
      <c r="J11" s="608"/>
      <c r="K11" s="608"/>
      <c r="L11" s="608"/>
      <c r="M11" s="608"/>
      <c r="N11" s="608"/>
      <c r="O11" s="608"/>
      <c r="P11" s="608"/>
      <c r="Q11" s="609"/>
      <c r="R11" s="610">
        <v>222308</v>
      </c>
      <c r="S11" s="611"/>
      <c r="T11" s="611"/>
      <c r="U11" s="611"/>
      <c r="V11" s="611"/>
      <c r="W11" s="611"/>
      <c r="X11" s="611"/>
      <c r="Y11" s="612"/>
      <c r="Z11" s="615">
        <v>1.7</v>
      </c>
      <c r="AA11" s="616"/>
      <c r="AB11" s="616"/>
      <c r="AC11" s="622"/>
      <c r="AD11" s="619">
        <v>222308</v>
      </c>
      <c r="AE11" s="611"/>
      <c r="AF11" s="611"/>
      <c r="AG11" s="611"/>
      <c r="AH11" s="611"/>
      <c r="AI11" s="611"/>
      <c r="AJ11" s="611"/>
      <c r="AK11" s="612"/>
      <c r="AL11" s="615">
        <v>3.7</v>
      </c>
      <c r="AM11" s="616"/>
      <c r="AN11" s="616"/>
      <c r="AO11" s="617"/>
      <c r="AP11" s="607" t="s">
        <v>237</v>
      </c>
      <c r="AQ11" s="608"/>
      <c r="AR11" s="608"/>
      <c r="AS11" s="608"/>
      <c r="AT11" s="608"/>
      <c r="AU11" s="608"/>
      <c r="AV11" s="608"/>
      <c r="AW11" s="608"/>
      <c r="AX11" s="608"/>
      <c r="AY11" s="608"/>
      <c r="AZ11" s="608"/>
      <c r="BA11" s="608"/>
      <c r="BB11" s="608"/>
      <c r="BC11" s="608"/>
      <c r="BD11" s="608"/>
      <c r="BE11" s="608"/>
      <c r="BF11" s="609"/>
      <c r="BG11" s="610">
        <v>345679</v>
      </c>
      <c r="BH11" s="611"/>
      <c r="BI11" s="611"/>
      <c r="BJ11" s="611"/>
      <c r="BK11" s="611"/>
      <c r="BL11" s="611"/>
      <c r="BM11" s="611"/>
      <c r="BN11" s="612"/>
      <c r="BO11" s="613">
        <v>6.2</v>
      </c>
      <c r="BP11" s="613"/>
      <c r="BQ11" s="613"/>
      <c r="BR11" s="613"/>
      <c r="BS11" s="614">
        <v>98765</v>
      </c>
      <c r="BT11" s="614"/>
      <c r="BU11" s="614"/>
      <c r="BV11" s="614"/>
      <c r="BW11" s="614"/>
      <c r="BX11" s="614"/>
      <c r="BY11" s="614"/>
      <c r="BZ11" s="614"/>
      <c r="CA11" s="614"/>
      <c r="CB11" s="618"/>
      <c r="CD11" s="607" t="s">
        <v>238</v>
      </c>
      <c r="CE11" s="608"/>
      <c r="CF11" s="608"/>
      <c r="CG11" s="608"/>
      <c r="CH11" s="608"/>
      <c r="CI11" s="608"/>
      <c r="CJ11" s="608"/>
      <c r="CK11" s="608"/>
      <c r="CL11" s="608"/>
      <c r="CM11" s="608"/>
      <c r="CN11" s="608"/>
      <c r="CO11" s="608"/>
      <c r="CP11" s="608"/>
      <c r="CQ11" s="609"/>
      <c r="CR11" s="610">
        <v>1203070</v>
      </c>
      <c r="CS11" s="611"/>
      <c r="CT11" s="611"/>
      <c r="CU11" s="611"/>
      <c r="CV11" s="611"/>
      <c r="CW11" s="611"/>
      <c r="CX11" s="611"/>
      <c r="CY11" s="612"/>
      <c r="CZ11" s="613">
        <v>9.5</v>
      </c>
      <c r="DA11" s="613"/>
      <c r="DB11" s="613"/>
      <c r="DC11" s="613"/>
      <c r="DD11" s="619">
        <v>687589</v>
      </c>
      <c r="DE11" s="611"/>
      <c r="DF11" s="611"/>
      <c r="DG11" s="611"/>
      <c r="DH11" s="611"/>
      <c r="DI11" s="611"/>
      <c r="DJ11" s="611"/>
      <c r="DK11" s="611"/>
      <c r="DL11" s="611"/>
      <c r="DM11" s="611"/>
      <c r="DN11" s="611"/>
      <c r="DO11" s="611"/>
      <c r="DP11" s="612"/>
      <c r="DQ11" s="619">
        <v>935479</v>
      </c>
      <c r="DR11" s="611"/>
      <c r="DS11" s="611"/>
      <c r="DT11" s="611"/>
      <c r="DU11" s="611"/>
      <c r="DV11" s="611"/>
      <c r="DW11" s="611"/>
      <c r="DX11" s="611"/>
      <c r="DY11" s="611"/>
      <c r="DZ11" s="611"/>
      <c r="EA11" s="611"/>
      <c r="EB11" s="611"/>
      <c r="EC11" s="620"/>
    </row>
    <row r="12" spans="2:143" ht="11.25" customHeight="1" x14ac:dyDescent="0.2">
      <c r="B12" s="607" t="s">
        <v>239</v>
      </c>
      <c r="C12" s="608"/>
      <c r="D12" s="608"/>
      <c r="E12" s="608"/>
      <c r="F12" s="608"/>
      <c r="G12" s="608"/>
      <c r="H12" s="608"/>
      <c r="I12" s="608"/>
      <c r="J12" s="608"/>
      <c r="K12" s="608"/>
      <c r="L12" s="608"/>
      <c r="M12" s="608"/>
      <c r="N12" s="608"/>
      <c r="O12" s="608"/>
      <c r="P12" s="608"/>
      <c r="Q12" s="609"/>
      <c r="R12" s="610" t="s">
        <v>122</v>
      </c>
      <c r="S12" s="611"/>
      <c r="T12" s="611"/>
      <c r="U12" s="611"/>
      <c r="V12" s="611"/>
      <c r="W12" s="611"/>
      <c r="X12" s="611"/>
      <c r="Y12" s="612"/>
      <c r="Z12" s="613" t="s">
        <v>122</v>
      </c>
      <c r="AA12" s="613"/>
      <c r="AB12" s="613"/>
      <c r="AC12" s="613"/>
      <c r="AD12" s="614" t="s">
        <v>122</v>
      </c>
      <c r="AE12" s="614"/>
      <c r="AF12" s="614"/>
      <c r="AG12" s="614"/>
      <c r="AH12" s="614"/>
      <c r="AI12" s="614"/>
      <c r="AJ12" s="614"/>
      <c r="AK12" s="614"/>
      <c r="AL12" s="615" t="s">
        <v>122</v>
      </c>
      <c r="AM12" s="616"/>
      <c r="AN12" s="616"/>
      <c r="AO12" s="617"/>
      <c r="AP12" s="607" t="s">
        <v>240</v>
      </c>
      <c r="AQ12" s="608"/>
      <c r="AR12" s="608"/>
      <c r="AS12" s="608"/>
      <c r="AT12" s="608"/>
      <c r="AU12" s="608"/>
      <c r="AV12" s="608"/>
      <c r="AW12" s="608"/>
      <c r="AX12" s="608"/>
      <c r="AY12" s="608"/>
      <c r="AZ12" s="608"/>
      <c r="BA12" s="608"/>
      <c r="BB12" s="608"/>
      <c r="BC12" s="608"/>
      <c r="BD12" s="608"/>
      <c r="BE12" s="608"/>
      <c r="BF12" s="609"/>
      <c r="BG12" s="610">
        <v>4788607</v>
      </c>
      <c r="BH12" s="611"/>
      <c r="BI12" s="611"/>
      <c r="BJ12" s="611"/>
      <c r="BK12" s="611"/>
      <c r="BL12" s="611"/>
      <c r="BM12" s="611"/>
      <c r="BN12" s="612"/>
      <c r="BO12" s="613">
        <v>85.4</v>
      </c>
      <c r="BP12" s="613"/>
      <c r="BQ12" s="613"/>
      <c r="BR12" s="613"/>
      <c r="BS12" s="614">
        <v>319947</v>
      </c>
      <c r="BT12" s="614"/>
      <c r="BU12" s="614"/>
      <c r="BV12" s="614"/>
      <c r="BW12" s="614"/>
      <c r="BX12" s="614"/>
      <c r="BY12" s="614"/>
      <c r="BZ12" s="614"/>
      <c r="CA12" s="614"/>
      <c r="CB12" s="618"/>
      <c r="CD12" s="607" t="s">
        <v>241</v>
      </c>
      <c r="CE12" s="608"/>
      <c r="CF12" s="608"/>
      <c r="CG12" s="608"/>
      <c r="CH12" s="608"/>
      <c r="CI12" s="608"/>
      <c r="CJ12" s="608"/>
      <c r="CK12" s="608"/>
      <c r="CL12" s="608"/>
      <c r="CM12" s="608"/>
      <c r="CN12" s="608"/>
      <c r="CO12" s="608"/>
      <c r="CP12" s="608"/>
      <c r="CQ12" s="609"/>
      <c r="CR12" s="610">
        <v>1629752</v>
      </c>
      <c r="CS12" s="611"/>
      <c r="CT12" s="611"/>
      <c r="CU12" s="611"/>
      <c r="CV12" s="611"/>
      <c r="CW12" s="611"/>
      <c r="CX12" s="611"/>
      <c r="CY12" s="612"/>
      <c r="CZ12" s="613">
        <v>12.9</v>
      </c>
      <c r="DA12" s="613"/>
      <c r="DB12" s="613"/>
      <c r="DC12" s="613"/>
      <c r="DD12" s="619">
        <v>883425</v>
      </c>
      <c r="DE12" s="611"/>
      <c r="DF12" s="611"/>
      <c r="DG12" s="611"/>
      <c r="DH12" s="611"/>
      <c r="DI12" s="611"/>
      <c r="DJ12" s="611"/>
      <c r="DK12" s="611"/>
      <c r="DL12" s="611"/>
      <c r="DM12" s="611"/>
      <c r="DN12" s="611"/>
      <c r="DO12" s="611"/>
      <c r="DP12" s="612"/>
      <c r="DQ12" s="619">
        <v>907420</v>
      </c>
      <c r="DR12" s="611"/>
      <c r="DS12" s="611"/>
      <c r="DT12" s="611"/>
      <c r="DU12" s="611"/>
      <c r="DV12" s="611"/>
      <c r="DW12" s="611"/>
      <c r="DX12" s="611"/>
      <c r="DY12" s="611"/>
      <c r="DZ12" s="611"/>
      <c r="EA12" s="611"/>
      <c r="EB12" s="611"/>
      <c r="EC12" s="620"/>
    </row>
    <row r="13" spans="2:143" ht="11.25" customHeight="1" x14ac:dyDescent="0.2">
      <c r="B13" s="607" t="s">
        <v>242</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243</v>
      </c>
      <c r="AQ13" s="608"/>
      <c r="AR13" s="608"/>
      <c r="AS13" s="608"/>
      <c r="AT13" s="608"/>
      <c r="AU13" s="608"/>
      <c r="AV13" s="608"/>
      <c r="AW13" s="608"/>
      <c r="AX13" s="608"/>
      <c r="AY13" s="608"/>
      <c r="AZ13" s="608"/>
      <c r="BA13" s="608"/>
      <c r="BB13" s="608"/>
      <c r="BC13" s="608"/>
      <c r="BD13" s="608"/>
      <c r="BE13" s="608"/>
      <c r="BF13" s="609"/>
      <c r="BG13" s="610">
        <v>4785951</v>
      </c>
      <c r="BH13" s="611"/>
      <c r="BI13" s="611"/>
      <c r="BJ13" s="611"/>
      <c r="BK13" s="611"/>
      <c r="BL13" s="611"/>
      <c r="BM13" s="611"/>
      <c r="BN13" s="612"/>
      <c r="BO13" s="613">
        <v>85.4</v>
      </c>
      <c r="BP13" s="613"/>
      <c r="BQ13" s="613"/>
      <c r="BR13" s="613"/>
      <c r="BS13" s="614">
        <v>319947</v>
      </c>
      <c r="BT13" s="614"/>
      <c r="BU13" s="614"/>
      <c r="BV13" s="614"/>
      <c r="BW13" s="614"/>
      <c r="BX13" s="614"/>
      <c r="BY13" s="614"/>
      <c r="BZ13" s="614"/>
      <c r="CA13" s="614"/>
      <c r="CB13" s="618"/>
      <c r="CD13" s="607" t="s">
        <v>244</v>
      </c>
      <c r="CE13" s="608"/>
      <c r="CF13" s="608"/>
      <c r="CG13" s="608"/>
      <c r="CH13" s="608"/>
      <c r="CI13" s="608"/>
      <c r="CJ13" s="608"/>
      <c r="CK13" s="608"/>
      <c r="CL13" s="608"/>
      <c r="CM13" s="608"/>
      <c r="CN13" s="608"/>
      <c r="CO13" s="608"/>
      <c r="CP13" s="608"/>
      <c r="CQ13" s="609"/>
      <c r="CR13" s="610">
        <v>1455126</v>
      </c>
      <c r="CS13" s="611"/>
      <c r="CT13" s="611"/>
      <c r="CU13" s="611"/>
      <c r="CV13" s="611"/>
      <c r="CW13" s="611"/>
      <c r="CX13" s="611"/>
      <c r="CY13" s="612"/>
      <c r="CZ13" s="613">
        <v>11.5</v>
      </c>
      <c r="DA13" s="613"/>
      <c r="DB13" s="613"/>
      <c r="DC13" s="613"/>
      <c r="DD13" s="619">
        <v>612395</v>
      </c>
      <c r="DE13" s="611"/>
      <c r="DF13" s="611"/>
      <c r="DG13" s="611"/>
      <c r="DH13" s="611"/>
      <c r="DI13" s="611"/>
      <c r="DJ13" s="611"/>
      <c r="DK13" s="611"/>
      <c r="DL13" s="611"/>
      <c r="DM13" s="611"/>
      <c r="DN13" s="611"/>
      <c r="DO13" s="611"/>
      <c r="DP13" s="612"/>
      <c r="DQ13" s="619">
        <v>1107669</v>
      </c>
      <c r="DR13" s="611"/>
      <c r="DS13" s="611"/>
      <c r="DT13" s="611"/>
      <c r="DU13" s="611"/>
      <c r="DV13" s="611"/>
      <c r="DW13" s="611"/>
      <c r="DX13" s="611"/>
      <c r="DY13" s="611"/>
      <c r="DZ13" s="611"/>
      <c r="EA13" s="611"/>
      <c r="EB13" s="611"/>
      <c r="EC13" s="620"/>
    </row>
    <row r="14" spans="2:143" ht="11.25" customHeight="1" x14ac:dyDescent="0.2">
      <c r="B14" s="607" t="s">
        <v>245</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246</v>
      </c>
      <c r="AQ14" s="608"/>
      <c r="AR14" s="608"/>
      <c r="AS14" s="608"/>
      <c r="AT14" s="608"/>
      <c r="AU14" s="608"/>
      <c r="AV14" s="608"/>
      <c r="AW14" s="608"/>
      <c r="AX14" s="608"/>
      <c r="AY14" s="608"/>
      <c r="AZ14" s="608"/>
      <c r="BA14" s="608"/>
      <c r="BB14" s="608"/>
      <c r="BC14" s="608"/>
      <c r="BD14" s="608"/>
      <c r="BE14" s="608"/>
      <c r="BF14" s="609"/>
      <c r="BG14" s="610">
        <v>32635</v>
      </c>
      <c r="BH14" s="611"/>
      <c r="BI14" s="611"/>
      <c r="BJ14" s="611"/>
      <c r="BK14" s="611"/>
      <c r="BL14" s="611"/>
      <c r="BM14" s="611"/>
      <c r="BN14" s="612"/>
      <c r="BO14" s="613">
        <v>0.6</v>
      </c>
      <c r="BP14" s="613"/>
      <c r="BQ14" s="613"/>
      <c r="BR14" s="613"/>
      <c r="BS14" s="614" t="s">
        <v>122</v>
      </c>
      <c r="BT14" s="614"/>
      <c r="BU14" s="614"/>
      <c r="BV14" s="614"/>
      <c r="BW14" s="614"/>
      <c r="BX14" s="614"/>
      <c r="BY14" s="614"/>
      <c r="BZ14" s="614"/>
      <c r="CA14" s="614"/>
      <c r="CB14" s="618"/>
      <c r="CD14" s="607" t="s">
        <v>247</v>
      </c>
      <c r="CE14" s="608"/>
      <c r="CF14" s="608"/>
      <c r="CG14" s="608"/>
      <c r="CH14" s="608"/>
      <c r="CI14" s="608"/>
      <c r="CJ14" s="608"/>
      <c r="CK14" s="608"/>
      <c r="CL14" s="608"/>
      <c r="CM14" s="608"/>
      <c r="CN14" s="608"/>
      <c r="CO14" s="608"/>
      <c r="CP14" s="608"/>
      <c r="CQ14" s="609"/>
      <c r="CR14" s="610">
        <v>388136</v>
      </c>
      <c r="CS14" s="611"/>
      <c r="CT14" s="611"/>
      <c r="CU14" s="611"/>
      <c r="CV14" s="611"/>
      <c r="CW14" s="611"/>
      <c r="CX14" s="611"/>
      <c r="CY14" s="612"/>
      <c r="CZ14" s="613">
        <v>3.1</v>
      </c>
      <c r="DA14" s="613"/>
      <c r="DB14" s="613"/>
      <c r="DC14" s="613"/>
      <c r="DD14" s="619">
        <v>30775</v>
      </c>
      <c r="DE14" s="611"/>
      <c r="DF14" s="611"/>
      <c r="DG14" s="611"/>
      <c r="DH14" s="611"/>
      <c r="DI14" s="611"/>
      <c r="DJ14" s="611"/>
      <c r="DK14" s="611"/>
      <c r="DL14" s="611"/>
      <c r="DM14" s="611"/>
      <c r="DN14" s="611"/>
      <c r="DO14" s="611"/>
      <c r="DP14" s="612"/>
      <c r="DQ14" s="619">
        <v>339712</v>
      </c>
      <c r="DR14" s="611"/>
      <c r="DS14" s="611"/>
      <c r="DT14" s="611"/>
      <c r="DU14" s="611"/>
      <c r="DV14" s="611"/>
      <c r="DW14" s="611"/>
      <c r="DX14" s="611"/>
      <c r="DY14" s="611"/>
      <c r="DZ14" s="611"/>
      <c r="EA14" s="611"/>
      <c r="EB14" s="611"/>
      <c r="EC14" s="620"/>
    </row>
    <row r="15" spans="2:143" ht="11.25" customHeight="1" x14ac:dyDescent="0.2">
      <c r="B15" s="607" t="s">
        <v>248</v>
      </c>
      <c r="C15" s="608"/>
      <c r="D15" s="608"/>
      <c r="E15" s="608"/>
      <c r="F15" s="608"/>
      <c r="G15" s="608"/>
      <c r="H15" s="608"/>
      <c r="I15" s="608"/>
      <c r="J15" s="608"/>
      <c r="K15" s="608"/>
      <c r="L15" s="608"/>
      <c r="M15" s="608"/>
      <c r="N15" s="608"/>
      <c r="O15" s="608"/>
      <c r="P15" s="608"/>
      <c r="Q15" s="609"/>
      <c r="R15" s="610">
        <v>9454</v>
      </c>
      <c r="S15" s="611"/>
      <c r="T15" s="611"/>
      <c r="U15" s="611"/>
      <c r="V15" s="611"/>
      <c r="W15" s="611"/>
      <c r="X15" s="611"/>
      <c r="Y15" s="612"/>
      <c r="Z15" s="613">
        <v>0.1</v>
      </c>
      <c r="AA15" s="613"/>
      <c r="AB15" s="613"/>
      <c r="AC15" s="613"/>
      <c r="AD15" s="614">
        <v>9454</v>
      </c>
      <c r="AE15" s="614"/>
      <c r="AF15" s="614"/>
      <c r="AG15" s="614"/>
      <c r="AH15" s="614"/>
      <c r="AI15" s="614"/>
      <c r="AJ15" s="614"/>
      <c r="AK15" s="614"/>
      <c r="AL15" s="615">
        <v>0.2</v>
      </c>
      <c r="AM15" s="616"/>
      <c r="AN15" s="616"/>
      <c r="AO15" s="617"/>
      <c r="AP15" s="607" t="s">
        <v>249</v>
      </c>
      <c r="AQ15" s="608"/>
      <c r="AR15" s="608"/>
      <c r="AS15" s="608"/>
      <c r="AT15" s="608"/>
      <c r="AU15" s="608"/>
      <c r="AV15" s="608"/>
      <c r="AW15" s="608"/>
      <c r="AX15" s="608"/>
      <c r="AY15" s="608"/>
      <c r="AZ15" s="608"/>
      <c r="BA15" s="608"/>
      <c r="BB15" s="608"/>
      <c r="BC15" s="608"/>
      <c r="BD15" s="608"/>
      <c r="BE15" s="608"/>
      <c r="BF15" s="609"/>
      <c r="BG15" s="610">
        <v>37426</v>
      </c>
      <c r="BH15" s="611"/>
      <c r="BI15" s="611"/>
      <c r="BJ15" s="611"/>
      <c r="BK15" s="611"/>
      <c r="BL15" s="611"/>
      <c r="BM15" s="611"/>
      <c r="BN15" s="612"/>
      <c r="BO15" s="613">
        <v>0.7</v>
      </c>
      <c r="BP15" s="613"/>
      <c r="BQ15" s="613"/>
      <c r="BR15" s="613"/>
      <c r="BS15" s="614" t="s">
        <v>122</v>
      </c>
      <c r="BT15" s="614"/>
      <c r="BU15" s="614"/>
      <c r="BV15" s="614"/>
      <c r="BW15" s="614"/>
      <c r="BX15" s="614"/>
      <c r="BY15" s="614"/>
      <c r="BZ15" s="614"/>
      <c r="CA15" s="614"/>
      <c r="CB15" s="618"/>
      <c r="CD15" s="607" t="s">
        <v>250</v>
      </c>
      <c r="CE15" s="608"/>
      <c r="CF15" s="608"/>
      <c r="CG15" s="608"/>
      <c r="CH15" s="608"/>
      <c r="CI15" s="608"/>
      <c r="CJ15" s="608"/>
      <c r="CK15" s="608"/>
      <c r="CL15" s="608"/>
      <c r="CM15" s="608"/>
      <c r="CN15" s="608"/>
      <c r="CO15" s="608"/>
      <c r="CP15" s="608"/>
      <c r="CQ15" s="609"/>
      <c r="CR15" s="610">
        <v>1757715</v>
      </c>
      <c r="CS15" s="611"/>
      <c r="CT15" s="611"/>
      <c r="CU15" s="611"/>
      <c r="CV15" s="611"/>
      <c r="CW15" s="611"/>
      <c r="CX15" s="611"/>
      <c r="CY15" s="612"/>
      <c r="CZ15" s="613">
        <v>13.9</v>
      </c>
      <c r="DA15" s="613"/>
      <c r="DB15" s="613"/>
      <c r="DC15" s="613"/>
      <c r="DD15" s="619">
        <v>736828</v>
      </c>
      <c r="DE15" s="611"/>
      <c r="DF15" s="611"/>
      <c r="DG15" s="611"/>
      <c r="DH15" s="611"/>
      <c r="DI15" s="611"/>
      <c r="DJ15" s="611"/>
      <c r="DK15" s="611"/>
      <c r="DL15" s="611"/>
      <c r="DM15" s="611"/>
      <c r="DN15" s="611"/>
      <c r="DO15" s="611"/>
      <c r="DP15" s="612"/>
      <c r="DQ15" s="619">
        <v>1135615</v>
      </c>
      <c r="DR15" s="611"/>
      <c r="DS15" s="611"/>
      <c r="DT15" s="611"/>
      <c r="DU15" s="611"/>
      <c r="DV15" s="611"/>
      <c r="DW15" s="611"/>
      <c r="DX15" s="611"/>
      <c r="DY15" s="611"/>
      <c r="DZ15" s="611"/>
      <c r="EA15" s="611"/>
      <c r="EB15" s="611"/>
      <c r="EC15" s="620"/>
    </row>
    <row r="16" spans="2:143" ht="11.25" customHeight="1" x14ac:dyDescent="0.2">
      <c r="B16" s="607" t="s">
        <v>251</v>
      </c>
      <c r="C16" s="608"/>
      <c r="D16" s="608"/>
      <c r="E16" s="608"/>
      <c r="F16" s="608"/>
      <c r="G16" s="608"/>
      <c r="H16" s="608"/>
      <c r="I16" s="608"/>
      <c r="J16" s="608"/>
      <c r="K16" s="608"/>
      <c r="L16" s="608"/>
      <c r="M16" s="608"/>
      <c r="N16" s="608"/>
      <c r="O16" s="608"/>
      <c r="P16" s="608"/>
      <c r="Q16" s="609"/>
      <c r="R16" s="610">
        <v>34367</v>
      </c>
      <c r="S16" s="611"/>
      <c r="T16" s="611"/>
      <c r="U16" s="611"/>
      <c r="V16" s="611"/>
      <c r="W16" s="611"/>
      <c r="X16" s="611"/>
      <c r="Y16" s="612"/>
      <c r="Z16" s="613">
        <v>0.3</v>
      </c>
      <c r="AA16" s="613"/>
      <c r="AB16" s="613"/>
      <c r="AC16" s="613"/>
      <c r="AD16" s="614">
        <v>34367</v>
      </c>
      <c r="AE16" s="614"/>
      <c r="AF16" s="614"/>
      <c r="AG16" s="614"/>
      <c r="AH16" s="614"/>
      <c r="AI16" s="614"/>
      <c r="AJ16" s="614"/>
      <c r="AK16" s="614"/>
      <c r="AL16" s="615">
        <v>0.6</v>
      </c>
      <c r="AM16" s="616"/>
      <c r="AN16" s="616"/>
      <c r="AO16" s="617"/>
      <c r="AP16" s="607" t="s">
        <v>252</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253</v>
      </c>
      <c r="CE16" s="608"/>
      <c r="CF16" s="608"/>
      <c r="CG16" s="608"/>
      <c r="CH16" s="608"/>
      <c r="CI16" s="608"/>
      <c r="CJ16" s="608"/>
      <c r="CK16" s="608"/>
      <c r="CL16" s="608"/>
      <c r="CM16" s="608"/>
      <c r="CN16" s="608"/>
      <c r="CO16" s="608"/>
      <c r="CP16" s="608"/>
      <c r="CQ16" s="609"/>
      <c r="CR16" s="610">
        <v>48718</v>
      </c>
      <c r="CS16" s="611"/>
      <c r="CT16" s="611"/>
      <c r="CU16" s="611"/>
      <c r="CV16" s="611"/>
      <c r="CW16" s="611"/>
      <c r="CX16" s="611"/>
      <c r="CY16" s="612"/>
      <c r="CZ16" s="613">
        <v>0.4</v>
      </c>
      <c r="DA16" s="613"/>
      <c r="DB16" s="613"/>
      <c r="DC16" s="613"/>
      <c r="DD16" s="619" t="s">
        <v>122</v>
      </c>
      <c r="DE16" s="611"/>
      <c r="DF16" s="611"/>
      <c r="DG16" s="611"/>
      <c r="DH16" s="611"/>
      <c r="DI16" s="611"/>
      <c r="DJ16" s="611"/>
      <c r="DK16" s="611"/>
      <c r="DL16" s="611"/>
      <c r="DM16" s="611"/>
      <c r="DN16" s="611"/>
      <c r="DO16" s="611"/>
      <c r="DP16" s="612"/>
      <c r="DQ16" s="619">
        <v>19900</v>
      </c>
      <c r="DR16" s="611"/>
      <c r="DS16" s="611"/>
      <c r="DT16" s="611"/>
      <c r="DU16" s="611"/>
      <c r="DV16" s="611"/>
      <c r="DW16" s="611"/>
      <c r="DX16" s="611"/>
      <c r="DY16" s="611"/>
      <c r="DZ16" s="611"/>
      <c r="EA16" s="611"/>
      <c r="EB16" s="611"/>
      <c r="EC16" s="620"/>
    </row>
    <row r="17" spans="2:133" ht="11.25" customHeight="1" x14ac:dyDescent="0.2">
      <c r="B17" s="607" t="s">
        <v>254</v>
      </c>
      <c r="C17" s="608"/>
      <c r="D17" s="608"/>
      <c r="E17" s="608"/>
      <c r="F17" s="608"/>
      <c r="G17" s="608"/>
      <c r="H17" s="608"/>
      <c r="I17" s="608"/>
      <c r="J17" s="608"/>
      <c r="K17" s="608"/>
      <c r="L17" s="608"/>
      <c r="M17" s="608"/>
      <c r="N17" s="608"/>
      <c r="O17" s="608"/>
      <c r="P17" s="608"/>
      <c r="Q17" s="609"/>
      <c r="R17" s="610">
        <v>42909</v>
      </c>
      <c r="S17" s="611"/>
      <c r="T17" s="611"/>
      <c r="U17" s="611"/>
      <c r="V17" s="611"/>
      <c r="W17" s="611"/>
      <c r="X17" s="611"/>
      <c r="Y17" s="612"/>
      <c r="Z17" s="613">
        <v>0.3</v>
      </c>
      <c r="AA17" s="613"/>
      <c r="AB17" s="613"/>
      <c r="AC17" s="613"/>
      <c r="AD17" s="614">
        <v>42909</v>
      </c>
      <c r="AE17" s="614"/>
      <c r="AF17" s="614"/>
      <c r="AG17" s="614"/>
      <c r="AH17" s="614"/>
      <c r="AI17" s="614"/>
      <c r="AJ17" s="614"/>
      <c r="AK17" s="614"/>
      <c r="AL17" s="615">
        <v>0.7</v>
      </c>
      <c r="AM17" s="616"/>
      <c r="AN17" s="616"/>
      <c r="AO17" s="617"/>
      <c r="AP17" s="607" t="s">
        <v>255</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256</v>
      </c>
      <c r="CE17" s="608"/>
      <c r="CF17" s="608"/>
      <c r="CG17" s="608"/>
      <c r="CH17" s="608"/>
      <c r="CI17" s="608"/>
      <c r="CJ17" s="608"/>
      <c r="CK17" s="608"/>
      <c r="CL17" s="608"/>
      <c r="CM17" s="608"/>
      <c r="CN17" s="608"/>
      <c r="CO17" s="608"/>
      <c r="CP17" s="608"/>
      <c r="CQ17" s="609"/>
      <c r="CR17" s="610">
        <v>169708</v>
      </c>
      <c r="CS17" s="611"/>
      <c r="CT17" s="611"/>
      <c r="CU17" s="611"/>
      <c r="CV17" s="611"/>
      <c r="CW17" s="611"/>
      <c r="CX17" s="611"/>
      <c r="CY17" s="612"/>
      <c r="CZ17" s="613">
        <v>1.3</v>
      </c>
      <c r="DA17" s="613"/>
      <c r="DB17" s="613"/>
      <c r="DC17" s="613"/>
      <c r="DD17" s="619" t="s">
        <v>122</v>
      </c>
      <c r="DE17" s="611"/>
      <c r="DF17" s="611"/>
      <c r="DG17" s="611"/>
      <c r="DH17" s="611"/>
      <c r="DI17" s="611"/>
      <c r="DJ17" s="611"/>
      <c r="DK17" s="611"/>
      <c r="DL17" s="611"/>
      <c r="DM17" s="611"/>
      <c r="DN17" s="611"/>
      <c r="DO17" s="611"/>
      <c r="DP17" s="612"/>
      <c r="DQ17" s="619">
        <v>160218</v>
      </c>
      <c r="DR17" s="611"/>
      <c r="DS17" s="611"/>
      <c r="DT17" s="611"/>
      <c r="DU17" s="611"/>
      <c r="DV17" s="611"/>
      <c r="DW17" s="611"/>
      <c r="DX17" s="611"/>
      <c r="DY17" s="611"/>
      <c r="DZ17" s="611"/>
      <c r="EA17" s="611"/>
      <c r="EB17" s="611"/>
      <c r="EC17" s="620"/>
    </row>
    <row r="18" spans="2:133" ht="11.25" customHeight="1" x14ac:dyDescent="0.2">
      <c r="B18" s="607" t="s">
        <v>257</v>
      </c>
      <c r="C18" s="608"/>
      <c r="D18" s="608"/>
      <c r="E18" s="608"/>
      <c r="F18" s="608"/>
      <c r="G18" s="608"/>
      <c r="H18" s="608"/>
      <c r="I18" s="608"/>
      <c r="J18" s="608"/>
      <c r="K18" s="608"/>
      <c r="L18" s="608"/>
      <c r="M18" s="608"/>
      <c r="N18" s="608"/>
      <c r="O18" s="608"/>
      <c r="P18" s="608"/>
      <c r="Q18" s="609"/>
      <c r="R18" s="610">
        <v>7336</v>
      </c>
      <c r="S18" s="611"/>
      <c r="T18" s="611"/>
      <c r="U18" s="611"/>
      <c r="V18" s="611"/>
      <c r="W18" s="611"/>
      <c r="X18" s="611"/>
      <c r="Y18" s="612"/>
      <c r="Z18" s="613">
        <v>0.1</v>
      </c>
      <c r="AA18" s="613"/>
      <c r="AB18" s="613"/>
      <c r="AC18" s="613"/>
      <c r="AD18" s="614">
        <v>7336</v>
      </c>
      <c r="AE18" s="614"/>
      <c r="AF18" s="614"/>
      <c r="AG18" s="614"/>
      <c r="AH18" s="614"/>
      <c r="AI18" s="614"/>
      <c r="AJ18" s="614"/>
      <c r="AK18" s="614"/>
      <c r="AL18" s="615">
        <v>0.1</v>
      </c>
      <c r="AM18" s="616"/>
      <c r="AN18" s="616"/>
      <c r="AO18" s="617"/>
      <c r="AP18" s="607" t="s">
        <v>258</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259</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2">
      <c r="B19" s="607" t="s">
        <v>260</v>
      </c>
      <c r="C19" s="608"/>
      <c r="D19" s="608"/>
      <c r="E19" s="608"/>
      <c r="F19" s="608"/>
      <c r="G19" s="608"/>
      <c r="H19" s="608"/>
      <c r="I19" s="608"/>
      <c r="J19" s="608"/>
      <c r="K19" s="608"/>
      <c r="L19" s="608"/>
      <c r="M19" s="608"/>
      <c r="N19" s="608"/>
      <c r="O19" s="608"/>
      <c r="P19" s="608"/>
      <c r="Q19" s="609"/>
      <c r="R19" s="610">
        <v>35573</v>
      </c>
      <c r="S19" s="611"/>
      <c r="T19" s="611"/>
      <c r="U19" s="611"/>
      <c r="V19" s="611"/>
      <c r="W19" s="611"/>
      <c r="X19" s="611"/>
      <c r="Y19" s="612"/>
      <c r="Z19" s="613">
        <v>0.3</v>
      </c>
      <c r="AA19" s="613"/>
      <c r="AB19" s="613"/>
      <c r="AC19" s="613"/>
      <c r="AD19" s="614">
        <v>35573</v>
      </c>
      <c r="AE19" s="614"/>
      <c r="AF19" s="614"/>
      <c r="AG19" s="614"/>
      <c r="AH19" s="614"/>
      <c r="AI19" s="614"/>
      <c r="AJ19" s="614"/>
      <c r="AK19" s="614"/>
      <c r="AL19" s="615">
        <v>0.6</v>
      </c>
      <c r="AM19" s="616"/>
      <c r="AN19" s="616"/>
      <c r="AO19" s="617"/>
      <c r="AP19" s="607" t="s">
        <v>261</v>
      </c>
      <c r="AQ19" s="608"/>
      <c r="AR19" s="608"/>
      <c r="AS19" s="608"/>
      <c r="AT19" s="608"/>
      <c r="AU19" s="608"/>
      <c r="AV19" s="608"/>
      <c r="AW19" s="608"/>
      <c r="AX19" s="608"/>
      <c r="AY19" s="608"/>
      <c r="AZ19" s="608"/>
      <c r="BA19" s="608"/>
      <c r="BB19" s="608"/>
      <c r="BC19" s="608"/>
      <c r="BD19" s="608"/>
      <c r="BE19" s="608"/>
      <c r="BF19" s="609"/>
      <c r="BG19" s="610" t="s">
        <v>122</v>
      </c>
      <c r="BH19" s="611"/>
      <c r="BI19" s="611"/>
      <c r="BJ19" s="611"/>
      <c r="BK19" s="611"/>
      <c r="BL19" s="611"/>
      <c r="BM19" s="611"/>
      <c r="BN19" s="612"/>
      <c r="BO19" s="613" t="s">
        <v>122</v>
      </c>
      <c r="BP19" s="613"/>
      <c r="BQ19" s="613"/>
      <c r="BR19" s="613"/>
      <c r="BS19" s="614" t="s">
        <v>122</v>
      </c>
      <c r="BT19" s="614"/>
      <c r="BU19" s="614"/>
      <c r="BV19" s="614"/>
      <c r="BW19" s="614"/>
      <c r="BX19" s="614"/>
      <c r="BY19" s="614"/>
      <c r="BZ19" s="614"/>
      <c r="CA19" s="614"/>
      <c r="CB19" s="618"/>
      <c r="CD19" s="607" t="s">
        <v>262</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2">
      <c r="B20" s="623" t="s">
        <v>263</v>
      </c>
      <c r="C20" s="624"/>
      <c r="D20" s="624"/>
      <c r="E20" s="624"/>
      <c r="F20" s="624"/>
      <c r="G20" s="624"/>
      <c r="H20" s="624"/>
      <c r="I20" s="624"/>
      <c r="J20" s="624"/>
      <c r="K20" s="624"/>
      <c r="L20" s="624"/>
      <c r="M20" s="624"/>
      <c r="N20" s="624"/>
      <c r="O20" s="624"/>
      <c r="P20" s="624"/>
      <c r="Q20" s="625"/>
      <c r="R20" s="610" t="s">
        <v>122</v>
      </c>
      <c r="S20" s="611"/>
      <c r="T20" s="611"/>
      <c r="U20" s="611"/>
      <c r="V20" s="611"/>
      <c r="W20" s="611"/>
      <c r="X20" s="611"/>
      <c r="Y20" s="612"/>
      <c r="Z20" s="613" t="s">
        <v>122</v>
      </c>
      <c r="AA20" s="613"/>
      <c r="AB20" s="613"/>
      <c r="AC20" s="613"/>
      <c r="AD20" s="614" t="s">
        <v>122</v>
      </c>
      <c r="AE20" s="614"/>
      <c r="AF20" s="614"/>
      <c r="AG20" s="614"/>
      <c r="AH20" s="614"/>
      <c r="AI20" s="614"/>
      <c r="AJ20" s="614"/>
      <c r="AK20" s="614"/>
      <c r="AL20" s="615" t="s">
        <v>122</v>
      </c>
      <c r="AM20" s="616"/>
      <c r="AN20" s="616"/>
      <c r="AO20" s="617"/>
      <c r="AP20" s="607" t="s">
        <v>264</v>
      </c>
      <c r="AQ20" s="608"/>
      <c r="AR20" s="608"/>
      <c r="AS20" s="608"/>
      <c r="AT20" s="608"/>
      <c r="AU20" s="608"/>
      <c r="AV20" s="608"/>
      <c r="AW20" s="608"/>
      <c r="AX20" s="608"/>
      <c r="AY20" s="608"/>
      <c r="AZ20" s="608"/>
      <c r="BA20" s="608"/>
      <c r="BB20" s="608"/>
      <c r="BC20" s="608"/>
      <c r="BD20" s="608"/>
      <c r="BE20" s="608"/>
      <c r="BF20" s="609"/>
      <c r="BG20" s="610" t="s">
        <v>122</v>
      </c>
      <c r="BH20" s="611"/>
      <c r="BI20" s="611"/>
      <c r="BJ20" s="611"/>
      <c r="BK20" s="611"/>
      <c r="BL20" s="611"/>
      <c r="BM20" s="611"/>
      <c r="BN20" s="612"/>
      <c r="BO20" s="613" t="s">
        <v>122</v>
      </c>
      <c r="BP20" s="613"/>
      <c r="BQ20" s="613"/>
      <c r="BR20" s="613"/>
      <c r="BS20" s="614" t="s">
        <v>122</v>
      </c>
      <c r="BT20" s="614"/>
      <c r="BU20" s="614"/>
      <c r="BV20" s="614"/>
      <c r="BW20" s="614"/>
      <c r="BX20" s="614"/>
      <c r="BY20" s="614"/>
      <c r="BZ20" s="614"/>
      <c r="CA20" s="614"/>
      <c r="CB20" s="618"/>
      <c r="CD20" s="607" t="s">
        <v>265</v>
      </c>
      <c r="CE20" s="608"/>
      <c r="CF20" s="608"/>
      <c r="CG20" s="608"/>
      <c r="CH20" s="608"/>
      <c r="CI20" s="608"/>
      <c r="CJ20" s="608"/>
      <c r="CK20" s="608"/>
      <c r="CL20" s="608"/>
      <c r="CM20" s="608"/>
      <c r="CN20" s="608"/>
      <c r="CO20" s="608"/>
      <c r="CP20" s="608"/>
      <c r="CQ20" s="609"/>
      <c r="CR20" s="610">
        <v>12641096</v>
      </c>
      <c r="CS20" s="611"/>
      <c r="CT20" s="611"/>
      <c r="CU20" s="611"/>
      <c r="CV20" s="611"/>
      <c r="CW20" s="611"/>
      <c r="CX20" s="611"/>
      <c r="CY20" s="612"/>
      <c r="CZ20" s="613">
        <v>100</v>
      </c>
      <c r="DA20" s="613"/>
      <c r="DB20" s="613"/>
      <c r="DC20" s="613"/>
      <c r="DD20" s="619">
        <v>3633941</v>
      </c>
      <c r="DE20" s="611"/>
      <c r="DF20" s="611"/>
      <c r="DG20" s="611"/>
      <c r="DH20" s="611"/>
      <c r="DI20" s="611"/>
      <c r="DJ20" s="611"/>
      <c r="DK20" s="611"/>
      <c r="DL20" s="611"/>
      <c r="DM20" s="611"/>
      <c r="DN20" s="611"/>
      <c r="DO20" s="611"/>
      <c r="DP20" s="612"/>
      <c r="DQ20" s="619">
        <v>9317897</v>
      </c>
      <c r="DR20" s="611"/>
      <c r="DS20" s="611"/>
      <c r="DT20" s="611"/>
      <c r="DU20" s="611"/>
      <c r="DV20" s="611"/>
      <c r="DW20" s="611"/>
      <c r="DX20" s="611"/>
      <c r="DY20" s="611"/>
      <c r="DZ20" s="611"/>
      <c r="EA20" s="611"/>
      <c r="EB20" s="611"/>
      <c r="EC20" s="620"/>
    </row>
    <row r="21" spans="2:133" ht="11.25" customHeight="1" x14ac:dyDescent="0.2">
      <c r="B21" s="607" t="s">
        <v>266</v>
      </c>
      <c r="C21" s="608"/>
      <c r="D21" s="608"/>
      <c r="E21" s="608"/>
      <c r="F21" s="608"/>
      <c r="G21" s="608"/>
      <c r="H21" s="608"/>
      <c r="I21" s="608"/>
      <c r="J21" s="608"/>
      <c r="K21" s="608"/>
      <c r="L21" s="608"/>
      <c r="M21" s="608"/>
      <c r="N21" s="608"/>
      <c r="O21" s="608"/>
      <c r="P21" s="608"/>
      <c r="Q21" s="609"/>
      <c r="R21" s="610">
        <v>78163</v>
      </c>
      <c r="S21" s="611"/>
      <c r="T21" s="611"/>
      <c r="U21" s="611"/>
      <c r="V21" s="611"/>
      <c r="W21" s="611"/>
      <c r="X21" s="611"/>
      <c r="Y21" s="612"/>
      <c r="Z21" s="613">
        <v>0.6</v>
      </c>
      <c r="AA21" s="613"/>
      <c r="AB21" s="613"/>
      <c r="AC21" s="613"/>
      <c r="AD21" s="614" t="s">
        <v>122</v>
      </c>
      <c r="AE21" s="614"/>
      <c r="AF21" s="614"/>
      <c r="AG21" s="614"/>
      <c r="AH21" s="614"/>
      <c r="AI21" s="614"/>
      <c r="AJ21" s="614"/>
      <c r="AK21" s="614"/>
      <c r="AL21" s="615" t="s">
        <v>122</v>
      </c>
      <c r="AM21" s="616"/>
      <c r="AN21" s="616"/>
      <c r="AO21" s="617"/>
      <c r="AP21" s="607" t="s">
        <v>267</v>
      </c>
      <c r="AQ21" s="626"/>
      <c r="AR21" s="626"/>
      <c r="AS21" s="626"/>
      <c r="AT21" s="626"/>
      <c r="AU21" s="626"/>
      <c r="AV21" s="626"/>
      <c r="AW21" s="626"/>
      <c r="AX21" s="626"/>
      <c r="AY21" s="626"/>
      <c r="AZ21" s="626"/>
      <c r="BA21" s="626"/>
      <c r="BB21" s="626"/>
      <c r="BC21" s="626"/>
      <c r="BD21" s="626"/>
      <c r="BE21" s="626"/>
      <c r="BF21" s="627"/>
      <c r="BG21" s="610" t="s">
        <v>122</v>
      </c>
      <c r="BH21" s="611"/>
      <c r="BI21" s="611"/>
      <c r="BJ21" s="611"/>
      <c r="BK21" s="611"/>
      <c r="BL21" s="611"/>
      <c r="BM21" s="611"/>
      <c r="BN21" s="612"/>
      <c r="BO21" s="613" t="s">
        <v>122</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2">
      <c r="B22" s="607" t="s">
        <v>268</v>
      </c>
      <c r="C22" s="608"/>
      <c r="D22" s="608"/>
      <c r="E22" s="608"/>
      <c r="F22" s="608"/>
      <c r="G22" s="608"/>
      <c r="H22" s="608"/>
      <c r="I22" s="608"/>
      <c r="J22" s="608"/>
      <c r="K22" s="608"/>
      <c r="L22" s="608"/>
      <c r="M22" s="608"/>
      <c r="N22" s="608"/>
      <c r="O22" s="608"/>
      <c r="P22" s="608"/>
      <c r="Q22" s="609"/>
      <c r="R22" s="610" t="s">
        <v>122</v>
      </c>
      <c r="S22" s="611"/>
      <c r="T22" s="611"/>
      <c r="U22" s="611"/>
      <c r="V22" s="611"/>
      <c r="W22" s="611"/>
      <c r="X22" s="611"/>
      <c r="Y22" s="612"/>
      <c r="Z22" s="613" t="s">
        <v>122</v>
      </c>
      <c r="AA22" s="613"/>
      <c r="AB22" s="613"/>
      <c r="AC22" s="613"/>
      <c r="AD22" s="614" t="s">
        <v>122</v>
      </c>
      <c r="AE22" s="614"/>
      <c r="AF22" s="614"/>
      <c r="AG22" s="614"/>
      <c r="AH22" s="614"/>
      <c r="AI22" s="614"/>
      <c r="AJ22" s="614"/>
      <c r="AK22" s="614"/>
      <c r="AL22" s="615" t="s">
        <v>122</v>
      </c>
      <c r="AM22" s="616"/>
      <c r="AN22" s="616"/>
      <c r="AO22" s="617"/>
      <c r="AP22" s="607" t="s">
        <v>269</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270</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2">
      <c r="B23" s="607" t="s">
        <v>271</v>
      </c>
      <c r="C23" s="608"/>
      <c r="D23" s="608"/>
      <c r="E23" s="608"/>
      <c r="F23" s="608"/>
      <c r="G23" s="608"/>
      <c r="H23" s="608"/>
      <c r="I23" s="608"/>
      <c r="J23" s="608"/>
      <c r="K23" s="608"/>
      <c r="L23" s="608"/>
      <c r="M23" s="608"/>
      <c r="N23" s="608"/>
      <c r="O23" s="608"/>
      <c r="P23" s="608"/>
      <c r="Q23" s="609"/>
      <c r="R23" s="610">
        <v>78163</v>
      </c>
      <c r="S23" s="611"/>
      <c r="T23" s="611"/>
      <c r="U23" s="611"/>
      <c r="V23" s="611"/>
      <c r="W23" s="611"/>
      <c r="X23" s="611"/>
      <c r="Y23" s="612"/>
      <c r="Z23" s="613">
        <v>0.6</v>
      </c>
      <c r="AA23" s="613"/>
      <c r="AB23" s="613"/>
      <c r="AC23" s="613"/>
      <c r="AD23" s="614" t="s">
        <v>122</v>
      </c>
      <c r="AE23" s="614"/>
      <c r="AF23" s="614"/>
      <c r="AG23" s="614"/>
      <c r="AH23" s="614"/>
      <c r="AI23" s="614"/>
      <c r="AJ23" s="614"/>
      <c r="AK23" s="614"/>
      <c r="AL23" s="615" t="s">
        <v>122</v>
      </c>
      <c r="AM23" s="616"/>
      <c r="AN23" s="616"/>
      <c r="AO23" s="617"/>
      <c r="AP23" s="607" t="s">
        <v>272</v>
      </c>
      <c r="AQ23" s="626"/>
      <c r="AR23" s="626"/>
      <c r="AS23" s="626"/>
      <c r="AT23" s="626"/>
      <c r="AU23" s="626"/>
      <c r="AV23" s="626"/>
      <c r="AW23" s="626"/>
      <c r="AX23" s="626"/>
      <c r="AY23" s="626"/>
      <c r="AZ23" s="626"/>
      <c r="BA23" s="626"/>
      <c r="BB23" s="626"/>
      <c r="BC23" s="626"/>
      <c r="BD23" s="626"/>
      <c r="BE23" s="626"/>
      <c r="BF23" s="627"/>
      <c r="BG23" s="610" t="s">
        <v>122</v>
      </c>
      <c r="BH23" s="611"/>
      <c r="BI23" s="611"/>
      <c r="BJ23" s="611"/>
      <c r="BK23" s="611"/>
      <c r="BL23" s="611"/>
      <c r="BM23" s="611"/>
      <c r="BN23" s="612"/>
      <c r="BO23" s="613" t="s">
        <v>122</v>
      </c>
      <c r="BP23" s="613"/>
      <c r="BQ23" s="613"/>
      <c r="BR23" s="613"/>
      <c r="BS23" s="614" t="s">
        <v>122</v>
      </c>
      <c r="BT23" s="614"/>
      <c r="BU23" s="614"/>
      <c r="BV23" s="614"/>
      <c r="BW23" s="614"/>
      <c r="BX23" s="614"/>
      <c r="BY23" s="614"/>
      <c r="BZ23" s="614"/>
      <c r="CA23" s="614"/>
      <c r="CB23" s="618"/>
      <c r="CD23" s="592" t="s">
        <v>212</v>
      </c>
      <c r="CE23" s="593"/>
      <c r="CF23" s="593"/>
      <c r="CG23" s="593"/>
      <c r="CH23" s="593"/>
      <c r="CI23" s="593"/>
      <c r="CJ23" s="593"/>
      <c r="CK23" s="593"/>
      <c r="CL23" s="593"/>
      <c r="CM23" s="593"/>
      <c r="CN23" s="593"/>
      <c r="CO23" s="593"/>
      <c r="CP23" s="593"/>
      <c r="CQ23" s="594"/>
      <c r="CR23" s="592" t="s">
        <v>273</v>
      </c>
      <c r="CS23" s="593"/>
      <c r="CT23" s="593"/>
      <c r="CU23" s="593"/>
      <c r="CV23" s="593"/>
      <c r="CW23" s="593"/>
      <c r="CX23" s="593"/>
      <c r="CY23" s="594"/>
      <c r="CZ23" s="592" t="s">
        <v>274</v>
      </c>
      <c r="DA23" s="593"/>
      <c r="DB23" s="593"/>
      <c r="DC23" s="594"/>
      <c r="DD23" s="592" t="s">
        <v>275</v>
      </c>
      <c r="DE23" s="593"/>
      <c r="DF23" s="593"/>
      <c r="DG23" s="593"/>
      <c r="DH23" s="593"/>
      <c r="DI23" s="593"/>
      <c r="DJ23" s="593"/>
      <c r="DK23" s="594"/>
      <c r="DL23" s="637" t="s">
        <v>276</v>
      </c>
      <c r="DM23" s="638"/>
      <c r="DN23" s="638"/>
      <c r="DO23" s="638"/>
      <c r="DP23" s="638"/>
      <c r="DQ23" s="638"/>
      <c r="DR23" s="638"/>
      <c r="DS23" s="638"/>
      <c r="DT23" s="638"/>
      <c r="DU23" s="638"/>
      <c r="DV23" s="639"/>
      <c r="DW23" s="592" t="s">
        <v>277</v>
      </c>
      <c r="DX23" s="593"/>
      <c r="DY23" s="593"/>
      <c r="DZ23" s="593"/>
      <c r="EA23" s="593"/>
      <c r="EB23" s="593"/>
      <c r="EC23" s="594"/>
    </row>
    <row r="24" spans="2:133" ht="11.25" customHeight="1" x14ac:dyDescent="0.2">
      <c r="B24" s="607" t="s">
        <v>278</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279</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280</v>
      </c>
      <c r="CE24" s="597"/>
      <c r="CF24" s="597"/>
      <c r="CG24" s="597"/>
      <c r="CH24" s="597"/>
      <c r="CI24" s="597"/>
      <c r="CJ24" s="597"/>
      <c r="CK24" s="597"/>
      <c r="CL24" s="597"/>
      <c r="CM24" s="597"/>
      <c r="CN24" s="597"/>
      <c r="CO24" s="597"/>
      <c r="CP24" s="597"/>
      <c r="CQ24" s="598"/>
      <c r="CR24" s="599">
        <v>2643983</v>
      </c>
      <c r="CS24" s="600"/>
      <c r="CT24" s="600"/>
      <c r="CU24" s="600"/>
      <c r="CV24" s="600"/>
      <c r="CW24" s="600"/>
      <c r="CX24" s="600"/>
      <c r="CY24" s="601"/>
      <c r="CZ24" s="604">
        <v>20.9</v>
      </c>
      <c r="DA24" s="605"/>
      <c r="DB24" s="605"/>
      <c r="DC24" s="621"/>
      <c r="DD24" s="645">
        <v>1949679</v>
      </c>
      <c r="DE24" s="600"/>
      <c r="DF24" s="600"/>
      <c r="DG24" s="600"/>
      <c r="DH24" s="600"/>
      <c r="DI24" s="600"/>
      <c r="DJ24" s="600"/>
      <c r="DK24" s="601"/>
      <c r="DL24" s="645">
        <v>1699900</v>
      </c>
      <c r="DM24" s="600"/>
      <c r="DN24" s="600"/>
      <c r="DO24" s="600"/>
      <c r="DP24" s="600"/>
      <c r="DQ24" s="600"/>
      <c r="DR24" s="600"/>
      <c r="DS24" s="600"/>
      <c r="DT24" s="600"/>
      <c r="DU24" s="600"/>
      <c r="DV24" s="601"/>
      <c r="DW24" s="604">
        <v>28.1</v>
      </c>
      <c r="DX24" s="605"/>
      <c r="DY24" s="605"/>
      <c r="DZ24" s="605"/>
      <c r="EA24" s="605"/>
      <c r="EB24" s="605"/>
      <c r="EC24" s="606"/>
    </row>
    <row r="25" spans="2:133" ht="11.25" customHeight="1" x14ac:dyDescent="0.2">
      <c r="B25" s="607" t="s">
        <v>281</v>
      </c>
      <c r="C25" s="608"/>
      <c r="D25" s="608"/>
      <c r="E25" s="608"/>
      <c r="F25" s="608"/>
      <c r="G25" s="608"/>
      <c r="H25" s="608"/>
      <c r="I25" s="608"/>
      <c r="J25" s="608"/>
      <c r="K25" s="608"/>
      <c r="L25" s="608"/>
      <c r="M25" s="608"/>
      <c r="N25" s="608"/>
      <c r="O25" s="608"/>
      <c r="P25" s="608"/>
      <c r="Q25" s="609"/>
      <c r="R25" s="610">
        <v>6120534</v>
      </c>
      <c r="S25" s="611"/>
      <c r="T25" s="611"/>
      <c r="U25" s="611"/>
      <c r="V25" s="611"/>
      <c r="W25" s="611"/>
      <c r="X25" s="611"/>
      <c r="Y25" s="612"/>
      <c r="Z25" s="613">
        <v>46.9</v>
      </c>
      <c r="AA25" s="613"/>
      <c r="AB25" s="613"/>
      <c r="AC25" s="613"/>
      <c r="AD25" s="614">
        <v>6042371</v>
      </c>
      <c r="AE25" s="614"/>
      <c r="AF25" s="614"/>
      <c r="AG25" s="614"/>
      <c r="AH25" s="614"/>
      <c r="AI25" s="614"/>
      <c r="AJ25" s="614"/>
      <c r="AK25" s="614"/>
      <c r="AL25" s="615">
        <v>100</v>
      </c>
      <c r="AM25" s="616"/>
      <c r="AN25" s="616"/>
      <c r="AO25" s="617"/>
      <c r="AP25" s="607" t="s">
        <v>282</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283</v>
      </c>
      <c r="CE25" s="608"/>
      <c r="CF25" s="608"/>
      <c r="CG25" s="608"/>
      <c r="CH25" s="608"/>
      <c r="CI25" s="608"/>
      <c r="CJ25" s="608"/>
      <c r="CK25" s="608"/>
      <c r="CL25" s="608"/>
      <c r="CM25" s="608"/>
      <c r="CN25" s="608"/>
      <c r="CO25" s="608"/>
      <c r="CP25" s="608"/>
      <c r="CQ25" s="609"/>
      <c r="CR25" s="610">
        <v>1565295</v>
      </c>
      <c r="CS25" s="642"/>
      <c r="CT25" s="642"/>
      <c r="CU25" s="642"/>
      <c r="CV25" s="642"/>
      <c r="CW25" s="642"/>
      <c r="CX25" s="642"/>
      <c r="CY25" s="643"/>
      <c r="CZ25" s="615">
        <v>12.4</v>
      </c>
      <c r="DA25" s="640"/>
      <c r="DB25" s="640"/>
      <c r="DC25" s="644"/>
      <c r="DD25" s="619">
        <v>1447794</v>
      </c>
      <c r="DE25" s="642"/>
      <c r="DF25" s="642"/>
      <c r="DG25" s="642"/>
      <c r="DH25" s="642"/>
      <c r="DI25" s="642"/>
      <c r="DJ25" s="642"/>
      <c r="DK25" s="643"/>
      <c r="DL25" s="619">
        <v>1272174</v>
      </c>
      <c r="DM25" s="642"/>
      <c r="DN25" s="642"/>
      <c r="DO25" s="642"/>
      <c r="DP25" s="642"/>
      <c r="DQ25" s="642"/>
      <c r="DR25" s="642"/>
      <c r="DS25" s="642"/>
      <c r="DT25" s="642"/>
      <c r="DU25" s="642"/>
      <c r="DV25" s="643"/>
      <c r="DW25" s="615">
        <v>21</v>
      </c>
      <c r="DX25" s="640"/>
      <c r="DY25" s="640"/>
      <c r="DZ25" s="640"/>
      <c r="EA25" s="640"/>
      <c r="EB25" s="640"/>
      <c r="EC25" s="641"/>
    </row>
    <row r="26" spans="2:133" ht="11.25" customHeight="1" x14ac:dyDescent="0.2">
      <c r="B26" s="607" t="s">
        <v>284</v>
      </c>
      <c r="C26" s="608"/>
      <c r="D26" s="608"/>
      <c r="E26" s="608"/>
      <c r="F26" s="608"/>
      <c r="G26" s="608"/>
      <c r="H26" s="608"/>
      <c r="I26" s="608"/>
      <c r="J26" s="608"/>
      <c r="K26" s="608"/>
      <c r="L26" s="608"/>
      <c r="M26" s="608"/>
      <c r="N26" s="608"/>
      <c r="O26" s="608"/>
      <c r="P26" s="608"/>
      <c r="Q26" s="609"/>
      <c r="R26" s="610">
        <v>685</v>
      </c>
      <c r="S26" s="611"/>
      <c r="T26" s="611"/>
      <c r="U26" s="611"/>
      <c r="V26" s="611"/>
      <c r="W26" s="611"/>
      <c r="X26" s="611"/>
      <c r="Y26" s="612"/>
      <c r="Z26" s="613">
        <v>0</v>
      </c>
      <c r="AA26" s="613"/>
      <c r="AB26" s="613"/>
      <c r="AC26" s="613"/>
      <c r="AD26" s="614">
        <v>685</v>
      </c>
      <c r="AE26" s="614"/>
      <c r="AF26" s="614"/>
      <c r="AG26" s="614"/>
      <c r="AH26" s="614"/>
      <c r="AI26" s="614"/>
      <c r="AJ26" s="614"/>
      <c r="AK26" s="614"/>
      <c r="AL26" s="615">
        <v>0</v>
      </c>
      <c r="AM26" s="616"/>
      <c r="AN26" s="616"/>
      <c r="AO26" s="617"/>
      <c r="AP26" s="607" t="s">
        <v>285</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286</v>
      </c>
      <c r="CE26" s="608"/>
      <c r="CF26" s="608"/>
      <c r="CG26" s="608"/>
      <c r="CH26" s="608"/>
      <c r="CI26" s="608"/>
      <c r="CJ26" s="608"/>
      <c r="CK26" s="608"/>
      <c r="CL26" s="608"/>
      <c r="CM26" s="608"/>
      <c r="CN26" s="608"/>
      <c r="CO26" s="608"/>
      <c r="CP26" s="608"/>
      <c r="CQ26" s="609"/>
      <c r="CR26" s="610">
        <v>901472</v>
      </c>
      <c r="CS26" s="611"/>
      <c r="CT26" s="611"/>
      <c r="CU26" s="611"/>
      <c r="CV26" s="611"/>
      <c r="CW26" s="611"/>
      <c r="CX26" s="611"/>
      <c r="CY26" s="612"/>
      <c r="CZ26" s="615">
        <v>7.1</v>
      </c>
      <c r="DA26" s="640"/>
      <c r="DB26" s="640"/>
      <c r="DC26" s="644"/>
      <c r="DD26" s="619">
        <v>824990</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0"/>
      <c r="DY26" s="640"/>
      <c r="DZ26" s="640"/>
      <c r="EA26" s="640"/>
      <c r="EB26" s="640"/>
      <c r="EC26" s="641"/>
    </row>
    <row r="27" spans="2:133" ht="11.25" customHeight="1" x14ac:dyDescent="0.2">
      <c r="B27" s="607" t="s">
        <v>287</v>
      </c>
      <c r="C27" s="608"/>
      <c r="D27" s="608"/>
      <c r="E27" s="608"/>
      <c r="F27" s="608"/>
      <c r="G27" s="608"/>
      <c r="H27" s="608"/>
      <c r="I27" s="608"/>
      <c r="J27" s="608"/>
      <c r="K27" s="608"/>
      <c r="L27" s="608"/>
      <c r="M27" s="608"/>
      <c r="N27" s="608"/>
      <c r="O27" s="608"/>
      <c r="P27" s="608"/>
      <c r="Q27" s="609"/>
      <c r="R27" s="610">
        <v>21739</v>
      </c>
      <c r="S27" s="611"/>
      <c r="T27" s="611"/>
      <c r="U27" s="611"/>
      <c r="V27" s="611"/>
      <c r="W27" s="611"/>
      <c r="X27" s="611"/>
      <c r="Y27" s="612"/>
      <c r="Z27" s="613">
        <v>0.2</v>
      </c>
      <c r="AA27" s="613"/>
      <c r="AB27" s="613"/>
      <c r="AC27" s="613"/>
      <c r="AD27" s="614" t="s">
        <v>122</v>
      </c>
      <c r="AE27" s="614"/>
      <c r="AF27" s="614"/>
      <c r="AG27" s="614"/>
      <c r="AH27" s="614"/>
      <c r="AI27" s="614"/>
      <c r="AJ27" s="614"/>
      <c r="AK27" s="614"/>
      <c r="AL27" s="615" t="s">
        <v>122</v>
      </c>
      <c r="AM27" s="616"/>
      <c r="AN27" s="616"/>
      <c r="AO27" s="617"/>
      <c r="AP27" s="607" t="s">
        <v>288</v>
      </c>
      <c r="AQ27" s="608"/>
      <c r="AR27" s="608"/>
      <c r="AS27" s="608"/>
      <c r="AT27" s="608"/>
      <c r="AU27" s="608"/>
      <c r="AV27" s="608"/>
      <c r="AW27" s="608"/>
      <c r="AX27" s="608"/>
      <c r="AY27" s="608"/>
      <c r="AZ27" s="608"/>
      <c r="BA27" s="608"/>
      <c r="BB27" s="608"/>
      <c r="BC27" s="608"/>
      <c r="BD27" s="608"/>
      <c r="BE27" s="608"/>
      <c r="BF27" s="609"/>
      <c r="BG27" s="610">
        <v>5605892</v>
      </c>
      <c r="BH27" s="611"/>
      <c r="BI27" s="611"/>
      <c r="BJ27" s="611"/>
      <c r="BK27" s="611"/>
      <c r="BL27" s="611"/>
      <c r="BM27" s="611"/>
      <c r="BN27" s="612"/>
      <c r="BO27" s="613">
        <v>100</v>
      </c>
      <c r="BP27" s="613"/>
      <c r="BQ27" s="613"/>
      <c r="BR27" s="613"/>
      <c r="BS27" s="614">
        <v>426031</v>
      </c>
      <c r="BT27" s="614"/>
      <c r="BU27" s="614"/>
      <c r="BV27" s="614"/>
      <c r="BW27" s="614"/>
      <c r="BX27" s="614"/>
      <c r="BY27" s="614"/>
      <c r="BZ27" s="614"/>
      <c r="CA27" s="614"/>
      <c r="CB27" s="618"/>
      <c r="CD27" s="607" t="s">
        <v>289</v>
      </c>
      <c r="CE27" s="608"/>
      <c r="CF27" s="608"/>
      <c r="CG27" s="608"/>
      <c r="CH27" s="608"/>
      <c r="CI27" s="608"/>
      <c r="CJ27" s="608"/>
      <c r="CK27" s="608"/>
      <c r="CL27" s="608"/>
      <c r="CM27" s="608"/>
      <c r="CN27" s="608"/>
      <c r="CO27" s="608"/>
      <c r="CP27" s="608"/>
      <c r="CQ27" s="609"/>
      <c r="CR27" s="610">
        <v>908980</v>
      </c>
      <c r="CS27" s="642"/>
      <c r="CT27" s="642"/>
      <c r="CU27" s="642"/>
      <c r="CV27" s="642"/>
      <c r="CW27" s="642"/>
      <c r="CX27" s="642"/>
      <c r="CY27" s="643"/>
      <c r="CZ27" s="615">
        <v>7.2</v>
      </c>
      <c r="DA27" s="640"/>
      <c r="DB27" s="640"/>
      <c r="DC27" s="644"/>
      <c r="DD27" s="619">
        <v>341667</v>
      </c>
      <c r="DE27" s="642"/>
      <c r="DF27" s="642"/>
      <c r="DG27" s="642"/>
      <c r="DH27" s="642"/>
      <c r="DI27" s="642"/>
      <c r="DJ27" s="642"/>
      <c r="DK27" s="643"/>
      <c r="DL27" s="619">
        <v>267508</v>
      </c>
      <c r="DM27" s="642"/>
      <c r="DN27" s="642"/>
      <c r="DO27" s="642"/>
      <c r="DP27" s="642"/>
      <c r="DQ27" s="642"/>
      <c r="DR27" s="642"/>
      <c r="DS27" s="642"/>
      <c r="DT27" s="642"/>
      <c r="DU27" s="642"/>
      <c r="DV27" s="643"/>
      <c r="DW27" s="615">
        <v>4.4000000000000004</v>
      </c>
      <c r="DX27" s="640"/>
      <c r="DY27" s="640"/>
      <c r="DZ27" s="640"/>
      <c r="EA27" s="640"/>
      <c r="EB27" s="640"/>
      <c r="EC27" s="641"/>
    </row>
    <row r="28" spans="2:133" ht="11.25" customHeight="1" x14ac:dyDescent="0.2">
      <c r="B28" s="607" t="s">
        <v>290</v>
      </c>
      <c r="C28" s="608"/>
      <c r="D28" s="608"/>
      <c r="E28" s="608"/>
      <c r="F28" s="608"/>
      <c r="G28" s="608"/>
      <c r="H28" s="608"/>
      <c r="I28" s="608"/>
      <c r="J28" s="608"/>
      <c r="K28" s="608"/>
      <c r="L28" s="608"/>
      <c r="M28" s="608"/>
      <c r="N28" s="608"/>
      <c r="O28" s="608"/>
      <c r="P28" s="608"/>
      <c r="Q28" s="609"/>
      <c r="R28" s="610">
        <v>28289</v>
      </c>
      <c r="S28" s="611"/>
      <c r="T28" s="611"/>
      <c r="U28" s="611"/>
      <c r="V28" s="611"/>
      <c r="W28" s="611"/>
      <c r="X28" s="611"/>
      <c r="Y28" s="612"/>
      <c r="Z28" s="613">
        <v>0.2</v>
      </c>
      <c r="AA28" s="613"/>
      <c r="AB28" s="613"/>
      <c r="AC28" s="613"/>
      <c r="AD28" s="614">
        <v>479</v>
      </c>
      <c r="AE28" s="614"/>
      <c r="AF28" s="614"/>
      <c r="AG28" s="614"/>
      <c r="AH28" s="614"/>
      <c r="AI28" s="614"/>
      <c r="AJ28" s="614"/>
      <c r="AK28" s="614"/>
      <c r="AL28" s="615">
        <v>0</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291</v>
      </c>
      <c r="CE28" s="608"/>
      <c r="CF28" s="608"/>
      <c r="CG28" s="608"/>
      <c r="CH28" s="608"/>
      <c r="CI28" s="608"/>
      <c r="CJ28" s="608"/>
      <c r="CK28" s="608"/>
      <c r="CL28" s="608"/>
      <c r="CM28" s="608"/>
      <c r="CN28" s="608"/>
      <c r="CO28" s="608"/>
      <c r="CP28" s="608"/>
      <c r="CQ28" s="609"/>
      <c r="CR28" s="610">
        <v>169708</v>
      </c>
      <c r="CS28" s="611"/>
      <c r="CT28" s="611"/>
      <c r="CU28" s="611"/>
      <c r="CV28" s="611"/>
      <c r="CW28" s="611"/>
      <c r="CX28" s="611"/>
      <c r="CY28" s="612"/>
      <c r="CZ28" s="615">
        <v>1.3</v>
      </c>
      <c r="DA28" s="640"/>
      <c r="DB28" s="640"/>
      <c r="DC28" s="644"/>
      <c r="DD28" s="619">
        <v>160218</v>
      </c>
      <c r="DE28" s="611"/>
      <c r="DF28" s="611"/>
      <c r="DG28" s="611"/>
      <c r="DH28" s="611"/>
      <c r="DI28" s="611"/>
      <c r="DJ28" s="611"/>
      <c r="DK28" s="612"/>
      <c r="DL28" s="619">
        <v>160218</v>
      </c>
      <c r="DM28" s="611"/>
      <c r="DN28" s="611"/>
      <c r="DO28" s="611"/>
      <c r="DP28" s="611"/>
      <c r="DQ28" s="611"/>
      <c r="DR28" s="611"/>
      <c r="DS28" s="611"/>
      <c r="DT28" s="611"/>
      <c r="DU28" s="611"/>
      <c r="DV28" s="612"/>
      <c r="DW28" s="615">
        <v>2.7</v>
      </c>
      <c r="DX28" s="640"/>
      <c r="DY28" s="640"/>
      <c r="DZ28" s="640"/>
      <c r="EA28" s="640"/>
      <c r="EB28" s="640"/>
      <c r="EC28" s="641"/>
    </row>
    <row r="29" spans="2:133" ht="11.25" customHeight="1" x14ac:dyDescent="0.2">
      <c r="B29" s="607" t="s">
        <v>292</v>
      </c>
      <c r="C29" s="608"/>
      <c r="D29" s="608"/>
      <c r="E29" s="608"/>
      <c r="F29" s="608"/>
      <c r="G29" s="608"/>
      <c r="H29" s="608"/>
      <c r="I29" s="608"/>
      <c r="J29" s="608"/>
      <c r="K29" s="608"/>
      <c r="L29" s="608"/>
      <c r="M29" s="608"/>
      <c r="N29" s="608"/>
      <c r="O29" s="608"/>
      <c r="P29" s="608"/>
      <c r="Q29" s="609"/>
      <c r="R29" s="610">
        <v>11670</v>
      </c>
      <c r="S29" s="611"/>
      <c r="T29" s="611"/>
      <c r="U29" s="611"/>
      <c r="V29" s="611"/>
      <c r="W29" s="611"/>
      <c r="X29" s="611"/>
      <c r="Y29" s="612"/>
      <c r="Z29" s="613">
        <v>0.1</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293</v>
      </c>
      <c r="CE29" s="647"/>
      <c r="CF29" s="607" t="s">
        <v>66</v>
      </c>
      <c r="CG29" s="608"/>
      <c r="CH29" s="608"/>
      <c r="CI29" s="608"/>
      <c r="CJ29" s="608"/>
      <c r="CK29" s="608"/>
      <c r="CL29" s="608"/>
      <c r="CM29" s="608"/>
      <c r="CN29" s="608"/>
      <c r="CO29" s="608"/>
      <c r="CP29" s="608"/>
      <c r="CQ29" s="609"/>
      <c r="CR29" s="610">
        <v>169708</v>
      </c>
      <c r="CS29" s="642"/>
      <c r="CT29" s="642"/>
      <c r="CU29" s="642"/>
      <c r="CV29" s="642"/>
      <c r="CW29" s="642"/>
      <c r="CX29" s="642"/>
      <c r="CY29" s="643"/>
      <c r="CZ29" s="615">
        <v>1.3</v>
      </c>
      <c r="DA29" s="640"/>
      <c r="DB29" s="640"/>
      <c r="DC29" s="644"/>
      <c r="DD29" s="619">
        <v>160218</v>
      </c>
      <c r="DE29" s="642"/>
      <c r="DF29" s="642"/>
      <c r="DG29" s="642"/>
      <c r="DH29" s="642"/>
      <c r="DI29" s="642"/>
      <c r="DJ29" s="642"/>
      <c r="DK29" s="643"/>
      <c r="DL29" s="619">
        <v>160218</v>
      </c>
      <c r="DM29" s="642"/>
      <c r="DN29" s="642"/>
      <c r="DO29" s="642"/>
      <c r="DP29" s="642"/>
      <c r="DQ29" s="642"/>
      <c r="DR29" s="642"/>
      <c r="DS29" s="642"/>
      <c r="DT29" s="642"/>
      <c r="DU29" s="642"/>
      <c r="DV29" s="643"/>
      <c r="DW29" s="615">
        <v>2.7</v>
      </c>
      <c r="DX29" s="640"/>
      <c r="DY29" s="640"/>
      <c r="DZ29" s="640"/>
      <c r="EA29" s="640"/>
      <c r="EB29" s="640"/>
      <c r="EC29" s="641"/>
    </row>
    <row r="30" spans="2:133" ht="11.25" customHeight="1" x14ac:dyDescent="0.2">
      <c r="B30" s="607" t="s">
        <v>294</v>
      </c>
      <c r="C30" s="608"/>
      <c r="D30" s="608"/>
      <c r="E30" s="608"/>
      <c r="F30" s="608"/>
      <c r="G30" s="608"/>
      <c r="H30" s="608"/>
      <c r="I30" s="608"/>
      <c r="J30" s="608"/>
      <c r="K30" s="608"/>
      <c r="L30" s="608"/>
      <c r="M30" s="608"/>
      <c r="N30" s="608"/>
      <c r="O30" s="608"/>
      <c r="P30" s="608"/>
      <c r="Q30" s="609"/>
      <c r="R30" s="610">
        <v>2592796</v>
      </c>
      <c r="S30" s="611"/>
      <c r="T30" s="611"/>
      <c r="U30" s="611"/>
      <c r="V30" s="611"/>
      <c r="W30" s="611"/>
      <c r="X30" s="611"/>
      <c r="Y30" s="612"/>
      <c r="Z30" s="613">
        <v>19.899999999999999</v>
      </c>
      <c r="AA30" s="613"/>
      <c r="AB30" s="613"/>
      <c r="AC30" s="613"/>
      <c r="AD30" s="614" t="s">
        <v>122</v>
      </c>
      <c r="AE30" s="614"/>
      <c r="AF30" s="614"/>
      <c r="AG30" s="614"/>
      <c r="AH30" s="614"/>
      <c r="AI30" s="614"/>
      <c r="AJ30" s="614"/>
      <c r="AK30" s="614"/>
      <c r="AL30" s="615" t="s">
        <v>122</v>
      </c>
      <c r="AM30" s="616"/>
      <c r="AN30" s="616"/>
      <c r="AO30" s="617"/>
      <c r="AP30" s="592" t="s">
        <v>212</v>
      </c>
      <c r="AQ30" s="593"/>
      <c r="AR30" s="593"/>
      <c r="AS30" s="593"/>
      <c r="AT30" s="593"/>
      <c r="AU30" s="593"/>
      <c r="AV30" s="593"/>
      <c r="AW30" s="593"/>
      <c r="AX30" s="593"/>
      <c r="AY30" s="593"/>
      <c r="AZ30" s="593"/>
      <c r="BA30" s="593"/>
      <c r="BB30" s="593"/>
      <c r="BC30" s="593"/>
      <c r="BD30" s="593"/>
      <c r="BE30" s="593"/>
      <c r="BF30" s="594"/>
      <c r="BG30" s="592" t="s">
        <v>295</v>
      </c>
      <c r="BH30" s="652"/>
      <c r="BI30" s="652"/>
      <c r="BJ30" s="652"/>
      <c r="BK30" s="652"/>
      <c r="BL30" s="652"/>
      <c r="BM30" s="652"/>
      <c r="BN30" s="652"/>
      <c r="BO30" s="652"/>
      <c r="BP30" s="652"/>
      <c r="BQ30" s="653"/>
      <c r="BR30" s="592" t="s">
        <v>296</v>
      </c>
      <c r="BS30" s="652"/>
      <c r="BT30" s="652"/>
      <c r="BU30" s="652"/>
      <c r="BV30" s="652"/>
      <c r="BW30" s="652"/>
      <c r="BX30" s="652"/>
      <c r="BY30" s="652"/>
      <c r="BZ30" s="652"/>
      <c r="CA30" s="652"/>
      <c r="CB30" s="653"/>
      <c r="CD30" s="648"/>
      <c r="CE30" s="649"/>
      <c r="CF30" s="607" t="s">
        <v>297</v>
      </c>
      <c r="CG30" s="608"/>
      <c r="CH30" s="608"/>
      <c r="CI30" s="608"/>
      <c r="CJ30" s="608"/>
      <c r="CK30" s="608"/>
      <c r="CL30" s="608"/>
      <c r="CM30" s="608"/>
      <c r="CN30" s="608"/>
      <c r="CO30" s="608"/>
      <c r="CP30" s="608"/>
      <c r="CQ30" s="609"/>
      <c r="CR30" s="610">
        <v>147803</v>
      </c>
      <c r="CS30" s="611"/>
      <c r="CT30" s="611"/>
      <c r="CU30" s="611"/>
      <c r="CV30" s="611"/>
      <c r="CW30" s="611"/>
      <c r="CX30" s="611"/>
      <c r="CY30" s="612"/>
      <c r="CZ30" s="615">
        <v>1.2</v>
      </c>
      <c r="DA30" s="640"/>
      <c r="DB30" s="640"/>
      <c r="DC30" s="644"/>
      <c r="DD30" s="619">
        <v>138483</v>
      </c>
      <c r="DE30" s="611"/>
      <c r="DF30" s="611"/>
      <c r="DG30" s="611"/>
      <c r="DH30" s="611"/>
      <c r="DI30" s="611"/>
      <c r="DJ30" s="611"/>
      <c r="DK30" s="612"/>
      <c r="DL30" s="619">
        <v>138483</v>
      </c>
      <c r="DM30" s="611"/>
      <c r="DN30" s="611"/>
      <c r="DO30" s="611"/>
      <c r="DP30" s="611"/>
      <c r="DQ30" s="611"/>
      <c r="DR30" s="611"/>
      <c r="DS30" s="611"/>
      <c r="DT30" s="611"/>
      <c r="DU30" s="611"/>
      <c r="DV30" s="612"/>
      <c r="DW30" s="615">
        <v>2.2999999999999998</v>
      </c>
      <c r="DX30" s="640"/>
      <c r="DY30" s="640"/>
      <c r="DZ30" s="640"/>
      <c r="EA30" s="640"/>
      <c r="EB30" s="640"/>
      <c r="EC30" s="641"/>
    </row>
    <row r="31" spans="2:133" ht="11.25" customHeight="1" x14ac:dyDescent="0.2">
      <c r="B31" s="623" t="s">
        <v>298</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6" t="s">
        <v>299</v>
      </c>
      <c r="AQ31" s="657"/>
      <c r="AR31" s="657"/>
      <c r="AS31" s="657"/>
      <c r="AT31" s="662" t="s">
        <v>300</v>
      </c>
      <c r="AU31" s="200"/>
      <c r="AV31" s="200"/>
      <c r="AW31" s="200"/>
      <c r="AX31" s="596" t="s">
        <v>178</v>
      </c>
      <c r="AY31" s="597"/>
      <c r="AZ31" s="597"/>
      <c r="BA31" s="597"/>
      <c r="BB31" s="597"/>
      <c r="BC31" s="597"/>
      <c r="BD31" s="597"/>
      <c r="BE31" s="597"/>
      <c r="BF31" s="598"/>
      <c r="BG31" s="666">
        <v>99.9</v>
      </c>
      <c r="BH31" s="654"/>
      <c r="BI31" s="654"/>
      <c r="BJ31" s="654"/>
      <c r="BK31" s="654"/>
      <c r="BL31" s="654"/>
      <c r="BM31" s="605">
        <v>99.5</v>
      </c>
      <c r="BN31" s="654"/>
      <c r="BO31" s="654"/>
      <c r="BP31" s="654"/>
      <c r="BQ31" s="655"/>
      <c r="BR31" s="666">
        <v>99.9</v>
      </c>
      <c r="BS31" s="654"/>
      <c r="BT31" s="654"/>
      <c r="BU31" s="654"/>
      <c r="BV31" s="654"/>
      <c r="BW31" s="654"/>
      <c r="BX31" s="605">
        <v>99.6</v>
      </c>
      <c r="BY31" s="654"/>
      <c r="BZ31" s="654"/>
      <c r="CA31" s="654"/>
      <c r="CB31" s="655"/>
      <c r="CD31" s="648"/>
      <c r="CE31" s="649"/>
      <c r="CF31" s="607" t="s">
        <v>301</v>
      </c>
      <c r="CG31" s="608"/>
      <c r="CH31" s="608"/>
      <c r="CI31" s="608"/>
      <c r="CJ31" s="608"/>
      <c r="CK31" s="608"/>
      <c r="CL31" s="608"/>
      <c r="CM31" s="608"/>
      <c r="CN31" s="608"/>
      <c r="CO31" s="608"/>
      <c r="CP31" s="608"/>
      <c r="CQ31" s="609"/>
      <c r="CR31" s="610">
        <v>21905</v>
      </c>
      <c r="CS31" s="642"/>
      <c r="CT31" s="642"/>
      <c r="CU31" s="642"/>
      <c r="CV31" s="642"/>
      <c r="CW31" s="642"/>
      <c r="CX31" s="642"/>
      <c r="CY31" s="643"/>
      <c r="CZ31" s="615">
        <v>0.2</v>
      </c>
      <c r="DA31" s="640"/>
      <c r="DB31" s="640"/>
      <c r="DC31" s="644"/>
      <c r="DD31" s="619">
        <v>21735</v>
      </c>
      <c r="DE31" s="642"/>
      <c r="DF31" s="642"/>
      <c r="DG31" s="642"/>
      <c r="DH31" s="642"/>
      <c r="DI31" s="642"/>
      <c r="DJ31" s="642"/>
      <c r="DK31" s="643"/>
      <c r="DL31" s="619">
        <v>21735</v>
      </c>
      <c r="DM31" s="642"/>
      <c r="DN31" s="642"/>
      <c r="DO31" s="642"/>
      <c r="DP31" s="642"/>
      <c r="DQ31" s="642"/>
      <c r="DR31" s="642"/>
      <c r="DS31" s="642"/>
      <c r="DT31" s="642"/>
      <c r="DU31" s="642"/>
      <c r="DV31" s="643"/>
      <c r="DW31" s="615">
        <v>0.4</v>
      </c>
      <c r="DX31" s="640"/>
      <c r="DY31" s="640"/>
      <c r="DZ31" s="640"/>
      <c r="EA31" s="640"/>
      <c r="EB31" s="640"/>
      <c r="EC31" s="641"/>
    </row>
    <row r="32" spans="2:133" ht="11.25" customHeight="1" x14ac:dyDescent="0.2">
      <c r="B32" s="607" t="s">
        <v>302</v>
      </c>
      <c r="C32" s="608"/>
      <c r="D32" s="608"/>
      <c r="E32" s="608"/>
      <c r="F32" s="608"/>
      <c r="G32" s="608"/>
      <c r="H32" s="608"/>
      <c r="I32" s="608"/>
      <c r="J32" s="608"/>
      <c r="K32" s="608"/>
      <c r="L32" s="608"/>
      <c r="M32" s="608"/>
      <c r="N32" s="608"/>
      <c r="O32" s="608"/>
      <c r="P32" s="608"/>
      <c r="Q32" s="609"/>
      <c r="R32" s="610">
        <v>2285675</v>
      </c>
      <c r="S32" s="611"/>
      <c r="T32" s="611"/>
      <c r="U32" s="611"/>
      <c r="V32" s="611"/>
      <c r="W32" s="611"/>
      <c r="X32" s="611"/>
      <c r="Y32" s="612"/>
      <c r="Z32" s="613">
        <v>17.5</v>
      </c>
      <c r="AA32" s="613"/>
      <c r="AB32" s="613"/>
      <c r="AC32" s="613"/>
      <c r="AD32" s="614" t="s">
        <v>122</v>
      </c>
      <c r="AE32" s="614"/>
      <c r="AF32" s="614"/>
      <c r="AG32" s="614"/>
      <c r="AH32" s="614"/>
      <c r="AI32" s="614"/>
      <c r="AJ32" s="614"/>
      <c r="AK32" s="614"/>
      <c r="AL32" s="615" t="s">
        <v>122</v>
      </c>
      <c r="AM32" s="616"/>
      <c r="AN32" s="616"/>
      <c r="AO32" s="617"/>
      <c r="AP32" s="658"/>
      <c r="AQ32" s="659"/>
      <c r="AR32" s="659"/>
      <c r="AS32" s="659"/>
      <c r="AT32" s="663"/>
      <c r="AU32" s="196" t="s">
        <v>303</v>
      </c>
      <c r="AX32" s="607" t="s">
        <v>304</v>
      </c>
      <c r="AY32" s="608"/>
      <c r="AZ32" s="608"/>
      <c r="BA32" s="608"/>
      <c r="BB32" s="608"/>
      <c r="BC32" s="608"/>
      <c r="BD32" s="608"/>
      <c r="BE32" s="608"/>
      <c r="BF32" s="609"/>
      <c r="BG32" s="667">
        <v>99.4</v>
      </c>
      <c r="BH32" s="642"/>
      <c r="BI32" s="642"/>
      <c r="BJ32" s="642"/>
      <c r="BK32" s="642"/>
      <c r="BL32" s="642"/>
      <c r="BM32" s="616">
        <v>99.1</v>
      </c>
      <c r="BN32" s="642"/>
      <c r="BO32" s="642"/>
      <c r="BP32" s="642"/>
      <c r="BQ32" s="665"/>
      <c r="BR32" s="667">
        <v>99.4</v>
      </c>
      <c r="BS32" s="642"/>
      <c r="BT32" s="642"/>
      <c r="BU32" s="642"/>
      <c r="BV32" s="642"/>
      <c r="BW32" s="642"/>
      <c r="BX32" s="616">
        <v>99</v>
      </c>
      <c r="BY32" s="642"/>
      <c r="BZ32" s="642"/>
      <c r="CA32" s="642"/>
      <c r="CB32" s="665"/>
      <c r="CD32" s="650"/>
      <c r="CE32" s="651"/>
      <c r="CF32" s="607" t="s">
        <v>305</v>
      </c>
      <c r="CG32" s="608"/>
      <c r="CH32" s="608"/>
      <c r="CI32" s="608"/>
      <c r="CJ32" s="608"/>
      <c r="CK32" s="608"/>
      <c r="CL32" s="608"/>
      <c r="CM32" s="608"/>
      <c r="CN32" s="608"/>
      <c r="CO32" s="608"/>
      <c r="CP32" s="608"/>
      <c r="CQ32" s="609"/>
      <c r="CR32" s="610" t="s">
        <v>122</v>
      </c>
      <c r="CS32" s="611"/>
      <c r="CT32" s="611"/>
      <c r="CU32" s="611"/>
      <c r="CV32" s="611"/>
      <c r="CW32" s="611"/>
      <c r="CX32" s="611"/>
      <c r="CY32" s="612"/>
      <c r="CZ32" s="615" t="s">
        <v>122</v>
      </c>
      <c r="DA32" s="640"/>
      <c r="DB32" s="640"/>
      <c r="DC32" s="644"/>
      <c r="DD32" s="619" t="s">
        <v>122</v>
      </c>
      <c r="DE32" s="611"/>
      <c r="DF32" s="611"/>
      <c r="DG32" s="611"/>
      <c r="DH32" s="611"/>
      <c r="DI32" s="611"/>
      <c r="DJ32" s="611"/>
      <c r="DK32" s="612"/>
      <c r="DL32" s="619" t="s">
        <v>122</v>
      </c>
      <c r="DM32" s="611"/>
      <c r="DN32" s="611"/>
      <c r="DO32" s="611"/>
      <c r="DP32" s="611"/>
      <c r="DQ32" s="611"/>
      <c r="DR32" s="611"/>
      <c r="DS32" s="611"/>
      <c r="DT32" s="611"/>
      <c r="DU32" s="611"/>
      <c r="DV32" s="612"/>
      <c r="DW32" s="615" t="s">
        <v>122</v>
      </c>
      <c r="DX32" s="640"/>
      <c r="DY32" s="640"/>
      <c r="DZ32" s="640"/>
      <c r="EA32" s="640"/>
      <c r="EB32" s="640"/>
      <c r="EC32" s="641"/>
    </row>
    <row r="33" spans="2:133" ht="11.25" customHeight="1" x14ac:dyDescent="0.2">
      <c r="B33" s="607" t="s">
        <v>306</v>
      </c>
      <c r="C33" s="608"/>
      <c r="D33" s="608"/>
      <c r="E33" s="608"/>
      <c r="F33" s="608"/>
      <c r="G33" s="608"/>
      <c r="H33" s="608"/>
      <c r="I33" s="608"/>
      <c r="J33" s="608"/>
      <c r="K33" s="608"/>
      <c r="L33" s="608"/>
      <c r="M33" s="608"/>
      <c r="N33" s="608"/>
      <c r="O33" s="608"/>
      <c r="P33" s="608"/>
      <c r="Q33" s="609"/>
      <c r="R33" s="610">
        <v>207468</v>
      </c>
      <c r="S33" s="611"/>
      <c r="T33" s="611"/>
      <c r="U33" s="611"/>
      <c r="V33" s="611"/>
      <c r="W33" s="611"/>
      <c r="X33" s="611"/>
      <c r="Y33" s="612"/>
      <c r="Z33" s="613">
        <v>1.6</v>
      </c>
      <c r="AA33" s="613"/>
      <c r="AB33" s="613"/>
      <c r="AC33" s="613"/>
      <c r="AD33" s="614" t="s">
        <v>122</v>
      </c>
      <c r="AE33" s="614"/>
      <c r="AF33" s="614"/>
      <c r="AG33" s="614"/>
      <c r="AH33" s="614"/>
      <c r="AI33" s="614"/>
      <c r="AJ33" s="614"/>
      <c r="AK33" s="614"/>
      <c r="AL33" s="615" t="s">
        <v>122</v>
      </c>
      <c r="AM33" s="616"/>
      <c r="AN33" s="616"/>
      <c r="AO33" s="617"/>
      <c r="AP33" s="660"/>
      <c r="AQ33" s="661"/>
      <c r="AR33" s="661"/>
      <c r="AS33" s="661"/>
      <c r="AT33" s="664"/>
      <c r="AU33" s="201"/>
      <c r="AV33" s="201"/>
      <c r="AW33" s="201"/>
      <c r="AX33" s="631" t="s">
        <v>307</v>
      </c>
      <c r="AY33" s="632"/>
      <c r="AZ33" s="632"/>
      <c r="BA33" s="632"/>
      <c r="BB33" s="632"/>
      <c r="BC33" s="632"/>
      <c r="BD33" s="632"/>
      <c r="BE33" s="632"/>
      <c r="BF33" s="633"/>
      <c r="BG33" s="668">
        <v>99.9</v>
      </c>
      <c r="BH33" s="669"/>
      <c r="BI33" s="669"/>
      <c r="BJ33" s="669"/>
      <c r="BK33" s="669"/>
      <c r="BL33" s="669"/>
      <c r="BM33" s="670">
        <v>99.6</v>
      </c>
      <c r="BN33" s="669"/>
      <c r="BO33" s="669"/>
      <c r="BP33" s="669"/>
      <c r="BQ33" s="671"/>
      <c r="BR33" s="668">
        <v>99.9</v>
      </c>
      <c r="BS33" s="669"/>
      <c r="BT33" s="669"/>
      <c r="BU33" s="669"/>
      <c r="BV33" s="669"/>
      <c r="BW33" s="669"/>
      <c r="BX33" s="670">
        <v>99.6</v>
      </c>
      <c r="BY33" s="669"/>
      <c r="BZ33" s="669"/>
      <c r="CA33" s="669"/>
      <c r="CB33" s="671"/>
      <c r="CD33" s="607" t="s">
        <v>308</v>
      </c>
      <c r="CE33" s="608"/>
      <c r="CF33" s="608"/>
      <c r="CG33" s="608"/>
      <c r="CH33" s="608"/>
      <c r="CI33" s="608"/>
      <c r="CJ33" s="608"/>
      <c r="CK33" s="608"/>
      <c r="CL33" s="608"/>
      <c r="CM33" s="608"/>
      <c r="CN33" s="608"/>
      <c r="CO33" s="608"/>
      <c r="CP33" s="608"/>
      <c r="CQ33" s="609"/>
      <c r="CR33" s="610">
        <v>6314454</v>
      </c>
      <c r="CS33" s="642"/>
      <c r="CT33" s="642"/>
      <c r="CU33" s="642"/>
      <c r="CV33" s="642"/>
      <c r="CW33" s="642"/>
      <c r="CX33" s="642"/>
      <c r="CY33" s="643"/>
      <c r="CZ33" s="615">
        <v>50</v>
      </c>
      <c r="DA33" s="640"/>
      <c r="DB33" s="640"/>
      <c r="DC33" s="644"/>
      <c r="DD33" s="619">
        <v>5357590</v>
      </c>
      <c r="DE33" s="642"/>
      <c r="DF33" s="642"/>
      <c r="DG33" s="642"/>
      <c r="DH33" s="642"/>
      <c r="DI33" s="642"/>
      <c r="DJ33" s="642"/>
      <c r="DK33" s="643"/>
      <c r="DL33" s="619">
        <v>2729280</v>
      </c>
      <c r="DM33" s="642"/>
      <c r="DN33" s="642"/>
      <c r="DO33" s="642"/>
      <c r="DP33" s="642"/>
      <c r="DQ33" s="642"/>
      <c r="DR33" s="642"/>
      <c r="DS33" s="642"/>
      <c r="DT33" s="642"/>
      <c r="DU33" s="642"/>
      <c r="DV33" s="643"/>
      <c r="DW33" s="615">
        <v>45.1</v>
      </c>
      <c r="DX33" s="640"/>
      <c r="DY33" s="640"/>
      <c r="DZ33" s="640"/>
      <c r="EA33" s="640"/>
      <c r="EB33" s="640"/>
      <c r="EC33" s="641"/>
    </row>
    <row r="34" spans="2:133" ht="11.25" customHeight="1" x14ac:dyDescent="0.2">
      <c r="B34" s="607" t="s">
        <v>309</v>
      </c>
      <c r="C34" s="608"/>
      <c r="D34" s="608"/>
      <c r="E34" s="608"/>
      <c r="F34" s="608"/>
      <c r="G34" s="608"/>
      <c r="H34" s="608"/>
      <c r="I34" s="608"/>
      <c r="J34" s="608"/>
      <c r="K34" s="608"/>
      <c r="L34" s="608"/>
      <c r="M34" s="608"/>
      <c r="N34" s="608"/>
      <c r="O34" s="608"/>
      <c r="P34" s="608"/>
      <c r="Q34" s="609"/>
      <c r="R34" s="610">
        <v>13406</v>
      </c>
      <c r="S34" s="611"/>
      <c r="T34" s="611"/>
      <c r="U34" s="611"/>
      <c r="V34" s="611"/>
      <c r="W34" s="611"/>
      <c r="X34" s="611"/>
      <c r="Y34" s="612"/>
      <c r="Z34" s="613">
        <v>0.1</v>
      </c>
      <c r="AA34" s="613"/>
      <c r="AB34" s="613"/>
      <c r="AC34" s="613"/>
      <c r="AD34" s="614" t="s">
        <v>122</v>
      </c>
      <c r="AE34" s="614"/>
      <c r="AF34" s="614"/>
      <c r="AG34" s="614"/>
      <c r="AH34" s="614"/>
      <c r="AI34" s="614"/>
      <c r="AJ34" s="614"/>
      <c r="AK34" s="614"/>
      <c r="AL34" s="615" t="s">
        <v>122</v>
      </c>
      <c r="AM34" s="616"/>
      <c r="AN34" s="616"/>
      <c r="AO34" s="617"/>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7" t="s">
        <v>310</v>
      </c>
      <c r="CE34" s="608"/>
      <c r="CF34" s="608"/>
      <c r="CG34" s="608"/>
      <c r="CH34" s="608"/>
      <c r="CI34" s="608"/>
      <c r="CJ34" s="608"/>
      <c r="CK34" s="608"/>
      <c r="CL34" s="608"/>
      <c r="CM34" s="608"/>
      <c r="CN34" s="608"/>
      <c r="CO34" s="608"/>
      <c r="CP34" s="608"/>
      <c r="CQ34" s="609"/>
      <c r="CR34" s="610">
        <v>2639905</v>
      </c>
      <c r="CS34" s="611"/>
      <c r="CT34" s="611"/>
      <c r="CU34" s="611"/>
      <c r="CV34" s="611"/>
      <c r="CW34" s="611"/>
      <c r="CX34" s="611"/>
      <c r="CY34" s="612"/>
      <c r="CZ34" s="615">
        <v>20.9</v>
      </c>
      <c r="DA34" s="640"/>
      <c r="DB34" s="640"/>
      <c r="DC34" s="644"/>
      <c r="DD34" s="619">
        <v>2113971</v>
      </c>
      <c r="DE34" s="611"/>
      <c r="DF34" s="611"/>
      <c r="DG34" s="611"/>
      <c r="DH34" s="611"/>
      <c r="DI34" s="611"/>
      <c r="DJ34" s="611"/>
      <c r="DK34" s="612"/>
      <c r="DL34" s="619">
        <v>1480371</v>
      </c>
      <c r="DM34" s="611"/>
      <c r="DN34" s="611"/>
      <c r="DO34" s="611"/>
      <c r="DP34" s="611"/>
      <c r="DQ34" s="611"/>
      <c r="DR34" s="611"/>
      <c r="DS34" s="611"/>
      <c r="DT34" s="611"/>
      <c r="DU34" s="611"/>
      <c r="DV34" s="612"/>
      <c r="DW34" s="615">
        <v>24.5</v>
      </c>
      <c r="DX34" s="640"/>
      <c r="DY34" s="640"/>
      <c r="DZ34" s="640"/>
      <c r="EA34" s="640"/>
      <c r="EB34" s="640"/>
      <c r="EC34" s="641"/>
    </row>
    <row r="35" spans="2:133" ht="11.25" customHeight="1" x14ac:dyDescent="0.2">
      <c r="B35" s="607" t="s">
        <v>311</v>
      </c>
      <c r="C35" s="608"/>
      <c r="D35" s="608"/>
      <c r="E35" s="608"/>
      <c r="F35" s="608"/>
      <c r="G35" s="608"/>
      <c r="H35" s="608"/>
      <c r="I35" s="608"/>
      <c r="J35" s="608"/>
      <c r="K35" s="608"/>
      <c r="L35" s="608"/>
      <c r="M35" s="608"/>
      <c r="N35" s="608"/>
      <c r="O35" s="608"/>
      <c r="P35" s="608"/>
      <c r="Q35" s="609"/>
      <c r="R35" s="610">
        <v>1226858</v>
      </c>
      <c r="S35" s="611"/>
      <c r="T35" s="611"/>
      <c r="U35" s="611"/>
      <c r="V35" s="611"/>
      <c r="W35" s="611"/>
      <c r="X35" s="611"/>
      <c r="Y35" s="612"/>
      <c r="Z35" s="613">
        <v>9.4</v>
      </c>
      <c r="AA35" s="613"/>
      <c r="AB35" s="613"/>
      <c r="AC35" s="613"/>
      <c r="AD35" s="614" t="s">
        <v>122</v>
      </c>
      <c r="AE35" s="614"/>
      <c r="AF35" s="614"/>
      <c r="AG35" s="614"/>
      <c r="AH35" s="614"/>
      <c r="AI35" s="614"/>
      <c r="AJ35" s="614"/>
      <c r="AK35" s="614"/>
      <c r="AL35" s="615" t="s">
        <v>122</v>
      </c>
      <c r="AM35" s="616"/>
      <c r="AN35" s="616"/>
      <c r="AO35" s="617"/>
      <c r="AP35" s="206"/>
      <c r="AQ35" s="592" t="s">
        <v>312</v>
      </c>
      <c r="AR35" s="593"/>
      <c r="AS35" s="593"/>
      <c r="AT35" s="593"/>
      <c r="AU35" s="593"/>
      <c r="AV35" s="593"/>
      <c r="AW35" s="593"/>
      <c r="AX35" s="593"/>
      <c r="AY35" s="593"/>
      <c r="AZ35" s="593"/>
      <c r="BA35" s="593"/>
      <c r="BB35" s="593"/>
      <c r="BC35" s="593"/>
      <c r="BD35" s="593"/>
      <c r="BE35" s="593"/>
      <c r="BF35" s="594"/>
      <c r="BG35" s="592" t="s">
        <v>313</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314</v>
      </c>
      <c r="CE35" s="608"/>
      <c r="CF35" s="608"/>
      <c r="CG35" s="608"/>
      <c r="CH35" s="608"/>
      <c r="CI35" s="608"/>
      <c r="CJ35" s="608"/>
      <c r="CK35" s="608"/>
      <c r="CL35" s="608"/>
      <c r="CM35" s="608"/>
      <c r="CN35" s="608"/>
      <c r="CO35" s="608"/>
      <c r="CP35" s="608"/>
      <c r="CQ35" s="609"/>
      <c r="CR35" s="610">
        <v>376636</v>
      </c>
      <c r="CS35" s="642"/>
      <c r="CT35" s="642"/>
      <c r="CU35" s="642"/>
      <c r="CV35" s="642"/>
      <c r="CW35" s="642"/>
      <c r="CX35" s="642"/>
      <c r="CY35" s="643"/>
      <c r="CZ35" s="615">
        <v>3</v>
      </c>
      <c r="DA35" s="640"/>
      <c r="DB35" s="640"/>
      <c r="DC35" s="644"/>
      <c r="DD35" s="619">
        <v>363104</v>
      </c>
      <c r="DE35" s="642"/>
      <c r="DF35" s="642"/>
      <c r="DG35" s="642"/>
      <c r="DH35" s="642"/>
      <c r="DI35" s="642"/>
      <c r="DJ35" s="642"/>
      <c r="DK35" s="643"/>
      <c r="DL35" s="619">
        <v>182557</v>
      </c>
      <c r="DM35" s="642"/>
      <c r="DN35" s="642"/>
      <c r="DO35" s="642"/>
      <c r="DP35" s="642"/>
      <c r="DQ35" s="642"/>
      <c r="DR35" s="642"/>
      <c r="DS35" s="642"/>
      <c r="DT35" s="642"/>
      <c r="DU35" s="642"/>
      <c r="DV35" s="643"/>
      <c r="DW35" s="615">
        <v>3</v>
      </c>
      <c r="DX35" s="640"/>
      <c r="DY35" s="640"/>
      <c r="DZ35" s="640"/>
      <c r="EA35" s="640"/>
      <c r="EB35" s="640"/>
      <c r="EC35" s="641"/>
    </row>
    <row r="36" spans="2:133" ht="11.25" customHeight="1" x14ac:dyDescent="0.2">
      <c r="B36" s="607" t="s">
        <v>315</v>
      </c>
      <c r="C36" s="608"/>
      <c r="D36" s="608"/>
      <c r="E36" s="608"/>
      <c r="F36" s="608"/>
      <c r="G36" s="608"/>
      <c r="H36" s="608"/>
      <c r="I36" s="608"/>
      <c r="J36" s="608"/>
      <c r="K36" s="608"/>
      <c r="L36" s="608"/>
      <c r="M36" s="608"/>
      <c r="N36" s="608"/>
      <c r="O36" s="608"/>
      <c r="P36" s="608"/>
      <c r="Q36" s="609"/>
      <c r="R36" s="610">
        <v>272627</v>
      </c>
      <c r="S36" s="611"/>
      <c r="T36" s="611"/>
      <c r="U36" s="611"/>
      <c r="V36" s="611"/>
      <c r="W36" s="611"/>
      <c r="X36" s="611"/>
      <c r="Y36" s="612"/>
      <c r="Z36" s="613">
        <v>2.1</v>
      </c>
      <c r="AA36" s="613"/>
      <c r="AB36" s="613"/>
      <c r="AC36" s="613"/>
      <c r="AD36" s="614" t="s">
        <v>122</v>
      </c>
      <c r="AE36" s="614"/>
      <c r="AF36" s="614"/>
      <c r="AG36" s="614"/>
      <c r="AH36" s="614"/>
      <c r="AI36" s="614"/>
      <c r="AJ36" s="614"/>
      <c r="AK36" s="614"/>
      <c r="AL36" s="615" t="s">
        <v>122</v>
      </c>
      <c r="AM36" s="616"/>
      <c r="AN36" s="616"/>
      <c r="AO36" s="617"/>
      <c r="AP36" s="206"/>
      <c r="AQ36" s="676" t="s">
        <v>316</v>
      </c>
      <c r="AR36" s="677"/>
      <c r="AS36" s="677"/>
      <c r="AT36" s="677"/>
      <c r="AU36" s="677"/>
      <c r="AV36" s="677"/>
      <c r="AW36" s="677"/>
      <c r="AX36" s="677"/>
      <c r="AY36" s="678"/>
      <c r="AZ36" s="599">
        <v>1025390</v>
      </c>
      <c r="BA36" s="600"/>
      <c r="BB36" s="600"/>
      <c r="BC36" s="600"/>
      <c r="BD36" s="600"/>
      <c r="BE36" s="600"/>
      <c r="BF36" s="672"/>
      <c r="BG36" s="596" t="s">
        <v>317</v>
      </c>
      <c r="BH36" s="597"/>
      <c r="BI36" s="597"/>
      <c r="BJ36" s="597"/>
      <c r="BK36" s="597"/>
      <c r="BL36" s="597"/>
      <c r="BM36" s="597"/>
      <c r="BN36" s="597"/>
      <c r="BO36" s="597"/>
      <c r="BP36" s="597"/>
      <c r="BQ36" s="597"/>
      <c r="BR36" s="597"/>
      <c r="BS36" s="597"/>
      <c r="BT36" s="597"/>
      <c r="BU36" s="598"/>
      <c r="BV36" s="599">
        <v>96</v>
      </c>
      <c r="BW36" s="600"/>
      <c r="BX36" s="600"/>
      <c r="BY36" s="600"/>
      <c r="BZ36" s="600"/>
      <c r="CA36" s="600"/>
      <c r="CB36" s="672"/>
      <c r="CD36" s="607" t="s">
        <v>318</v>
      </c>
      <c r="CE36" s="608"/>
      <c r="CF36" s="608"/>
      <c r="CG36" s="608"/>
      <c r="CH36" s="608"/>
      <c r="CI36" s="608"/>
      <c r="CJ36" s="608"/>
      <c r="CK36" s="608"/>
      <c r="CL36" s="608"/>
      <c r="CM36" s="608"/>
      <c r="CN36" s="608"/>
      <c r="CO36" s="608"/>
      <c r="CP36" s="608"/>
      <c r="CQ36" s="609"/>
      <c r="CR36" s="610">
        <v>1943604</v>
      </c>
      <c r="CS36" s="611"/>
      <c r="CT36" s="611"/>
      <c r="CU36" s="611"/>
      <c r="CV36" s="611"/>
      <c r="CW36" s="611"/>
      <c r="CX36" s="611"/>
      <c r="CY36" s="612"/>
      <c r="CZ36" s="615">
        <v>15.4</v>
      </c>
      <c r="DA36" s="640"/>
      <c r="DB36" s="640"/>
      <c r="DC36" s="644"/>
      <c r="DD36" s="619">
        <v>1712697</v>
      </c>
      <c r="DE36" s="611"/>
      <c r="DF36" s="611"/>
      <c r="DG36" s="611"/>
      <c r="DH36" s="611"/>
      <c r="DI36" s="611"/>
      <c r="DJ36" s="611"/>
      <c r="DK36" s="612"/>
      <c r="DL36" s="619">
        <v>834942</v>
      </c>
      <c r="DM36" s="611"/>
      <c r="DN36" s="611"/>
      <c r="DO36" s="611"/>
      <c r="DP36" s="611"/>
      <c r="DQ36" s="611"/>
      <c r="DR36" s="611"/>
      <c r="DS36" s="611"/>
      <c r="DT36" s="611"/>
      <c r="DU36" s="611"/>
      <c r="DV36" s="612"/>
      <c r="DW36" s="615">
        <v>13.8</v>
      </c>
      <c r="DX36" s="640"/>
      <c r="DY36" s="640"/>
      <c r="DZ36" s="640"/>
      <c r="EA36" s="640"/>
      <c r="EB36" s="640"/>
      <c r="EC36" s="641"/>
    </row>
    <row r="37" spans="2:133" ht="11.25" customHeight="1" x14ac:dyDescent="0.2">
      <c r="B37" s="607" t="s">
        <v>319</v>
      </c>
      <c r="C37" s="608"/>
      <c r="D37" s="608"/>
      <c r="E37" s="608"/>
      <c r="F37" s="608"/>
      <c r="G37" s="608"/>
      <c r="H37" s="608"/>
      <c r="I37" s="608"/>
      <c r="J37" s="608"/>
      <c r="K37" s="608"/>
      <c r="L37" s="608"/>
      <c r="M37" s="608"/>
      <c r="N37" s="608"/>
      <c r="O37" s="608"/>
      <c r="P37" s="608"/>
      <c r="Q37" s="609"/>
      <c r="R37" s="610">
        <v>278733</v>
      </c>
      <c r="S37" s="611"/>
      <c r="T37" s="611"/>
      <c r="U37" s="611"/>
      <c r="V37" s="611"/>
      <c r="W37" s="611"/>
      <c r="X37" s="611"/>
      <c r="Y37" s="612"/>
      <c r="Z37" s="613">
        <v>2.1</v>
      </c>
      <c r="AA37" s="613"/>
      <c r="AB37" s="613"/>
      <c r="AC37" s="613"/>
      <c r="AD37" s="614">
        <v>1847</v>
      </c>
      <c r="AE37" s="614"/>
      <c r="AF37" s="614"/>
      <c r="AG37" s="614"/>
      <c r="AH37" s="614"/>
      <c r="AI37" s="614"/>
      <c r="AJ37" s="614"/>
      <c r="AK37" s="614"/>
      <c r="AL37" s="615">
        <v>0</v>
      </c>
      <c r="AM37" s="616"/>
      <c r="AN37" s="616"/>
      <c r="AO37" s="617"/>
      <c r="AQ37" s="673" t="s">
        <v>320</v>
      </c>
      <c r="AR37" s="674"/>
      <c r="AS37" s="674"/>
      <c r="AT37" s="674"/>
      <c r="AU37" s="674"/>
      <c r="AV37" s="674"/>
      <c r="AW37" s="674"/>
      <c r="AX37" s="674"/>
      <c r="AY37" s="675"/>
      <c r="AZ37" s="610">
        <v>430099</v>
      </c>
      <c r="BA37" s="611"/>
      <c r="BB37" s="611"/>
      <c r="BC37" s="611"/>
      <c r="BD37" s="642"/>
      <c r="BE37" s="642"/>
      <c r="BF37" s="665"/>
      <c r="BG37" s="607" t="s">
        <v>321</v>
      </c>
      <c r="BH37" s="608"/>
      <c r="BI37" s="608"/>
      <c r="BJ37" s="608"/>
      <c r="BK37" s="608"/>
      <c r="BL37" s="608"/>
      <c r="BM37" s="608"/>
      <c r="BN37" s="608"/>
      <c r="BO37" s="608"/>
      <c r="BP37" s="608"/>
      <c r="BQ37" s="608"/>
      <c r="BR37" s="608"/>
      <c r="BS37" s="608"/>
      <c r="BT37" s="608"/>
      <c r="BU37" s="609"/>
      <c r="BV37" s="610">
        <v>-14866</v>
      </c>
      <c r="BW37" s="611"/>
      <c r="BX37" s="611"/>
      <c r="BY37" s="611"/>
      <c r="BZ37" s="611"/>
      <c r="CA37" s="611"/>
      <c r="CB37" s="620"/>
      <c r="CD37" s="607" t="s">
        <v>322</v>
      </c>
      <c r="CE37" s="608"/>
      <c r="CF37" s="608"/>
      <c r="CG37" s="608"/>
      <c r="CH37" s="608"/>
      <c r="CI37" s="608"/>
      <c r="CJ37" s="608"/>
      <c r="CK37" s="608"/>
      <c r="CL37" s="608"/>
      <c r="CM37" s="608"/>
      <c r="CN37" s="608"/>
      <c r="CO37" s="608"/>
      <c r="CP37" s="608"/>
      <c r="CQ37" s="609"/>
      <c r="CR37" s="610">
        <v>411843</v>
      </c>
      <c r="CS37" s="642"/>
      <c r="CT37" s="642"/>
      <c r="CU37" s="642"/>
      <c r="CV37" s="642"/>
      <c r="CW37" s="642"/>
      <c r="CX37" s="642"/>
      <c r="CY37" s="643"/>
      <c r="CZ37" s="615">
        <v>3.3</v>
      </c>
      <c r="DA37" s="640"/>
      <c r="DB37" s="640"/>
      <c r="DC37" s="644"/>
      <c r="DD37" s="619">
        <v>399843</v>
      </c>
      <c r="DE37" s="642"/>
      <c r="DF37" s="642"/>
      <c r="DG37" s="642"/>
      <c r="DH37" s="642"/>
      <c r="DI37" s="642"/>
      <c r="DJ37" s="642"/>
      <c r="DK37" s="643"/>
      <c r="DL37" s="619">
        <v>297102</v>
      </c>
      <c r="DM37" s="642"/>
      <c r="DN37" s="642"/>
      <c r="DO37" s="642"/>
      <c r="DP37" s="642"/>
      <c r="DQ37" s="642"/>
      <c r="DR37" s="642"/>
      <c r="DS37" s="642"/>
      <c r="DT37" s="642"/>
      <c r="DU37" s="642"/>
      <c r="DV37" s="643"/>
      <c r="DW37" s="615">
        <v>4.9000000000000004</v>
      </c>
      <c r="DX37" s="640"/>
      <c r="DY37" s="640"/>
      <c r="DZ37" s="640"/>
      <c r="EA37" s="640"/>
      <c r="EB37" s="640"/>
      <c r="EC37" s="641"/>
    </row>
    <row r="38" spans="2:133" ht="11.25" customHeight="1" x14ac:dyDescent="0.2">
      <c r="B38" s="607" t="s">
        <v>323</v>
      </c>
      <c r="C38" s="608"/>
      <c r="D38" s="608"/>
      <c r="E38" s="608"/>
      <c r="F38" s="608"/>
      <c r="G38" s="608"/>
      <c r="H38" s="608"/>
      <c r="I38" s="608"/>
      <c r="J38" s="608"/>
      <c r="K38" s="608"/>
      <c r="L38" s="608"/>
      <c r="M38" s="608"/>
      <c r="N38" s="608"/>
      <c r="O38" s="608"/>
      <c r="P38" s="608"/>
      <c r="Q38" s="609"/>
      <c r="R38" s="610" t="s">
        <v>122</v>
      </c>
      <c r="S38" s="611"/>
      <c r="T38" s="611"/>
      <c r="U38" s="611"/>
      <c r="V38" s="611"/>
      <c r="W38" s="611"/>
      <c r="X38" s="611"/>
      <c r="Y38" s="612"/>
      <c r="Z38" s="613" t="s">
        <v>122</v>
      </c>
      <c r="AA38" s="613"/>
      <c r="AB38" s="613"/>
      <c r="AC38" s="613"/>
      <c r="AD38" s="614" t="s">
        <v>122</v>
      </c>
      <c r="AE38" s="614"/>
      <c r="AF38" s="614"/>
      <c r="AG38" s="614"/>
      <c r="AH38" s="614"/>
      <c r="AI38" s="614"/>
      <c r="AJ38" s="614"/>
      <c r="AK38" s="614"/>
      <c r="AL38" s="615" t="s">
        <v>122</v>
      </c>
      <c r="AM38" s="616"/>
      <c r="AN38" s="616"/>
      <c r="AO38" s="617"/>
      <c r="AQ38" s="673" t="s">
        <v>324</v>
      </c>
      <c r="AR38" s="674"/>
      <c r="AS38" s="674"/>
      <c r="AT38" s="674"/>
      <c r="AU38" s="674"/>
      <c r="AV38" s="674"/>
      <c r="AW38" s="674"/>
      <c r="AX38" s="674"/>
      <c r="AY38" s="675"/>
      <c r="AZ38" s="610">
        <v>162355</v>
      </c>
      <c r="BA38" s="611"/>
      <c r="BB38" s="611"/>
      <c r="BC38" s="611"/>
      <c r="BD38" s="642"/>
      <c r="BE38" s="642"/>
      <c r="BF38" s="665"/>
      <c r="BG38" s="607" t="s">
        <v>325</v>
      </c>
      <c r="BH38" s="608"/>
      <c r="BI38" s="608"/>
      <c r="BJ38" s="608"/>
      <c r="BK38" s="608"/>
      <c r="BL38" s="608"/>
      <c r="BM38" s="608"/>
      <c r="BN38" s="608"/>
      <c r="BO38" s="608"/>
      <c r="BP38" s="608"/>
      <c r="BQ38" s="608"/>
      <c r="BR38" s="608"/>
      <c r="BS38" s="608"/>
      <c r="BT38" s="608"/>
      <c r="BU38" s="609"/>
      <c r="BV38" s="610">
        <v>932</v>
      </c>
      <c r="BW38" s="611"/>
      <c r="BX38" s="611"/>
      <c r="BY38" s="611"/>
      <c r="BZ38" s="611"/>
      <c r="CA38" s="611"/>
      <c r="CB38" s="620"/>
      <c r="CD38" s="607" t="s">
        <v>326</v>
      </c>
      <c r="CE38" s="608"/>
      <c r="CF38" s="608"/>
      <c r="CG38" s="608"/>
      <c r="CH38" s="608"/>
      <c r="CI38" s="608"/>
      <c r="CJ38" s="608"/>
      <c r="CK38" s="608"/>
      <c r="CL38" s="608"/>
      <c r="CM38" s="608"/>
      <c r="CN38" s="608"/>
      <c r="CO38" s="608"/>
      <c r="CP38" s="608"/>
      <c r="CQ38" s="609"/>
      <c r="CR38" s="610">
        <v>436916</v>
      </c>
      <c r="CS38" s="611"/>
      <c r="CT38" s="611"/>
      <c r="CU38" s="611"/>
      <c r="CV38" s="611"/>
      <c r="CW38" s="611"/>
      <c r="CX38" s="611"/>
      <c r="CY38" s="612"/>
      <c r="CZ38" s="615">
        <v>3.5</v>
      </c>
      <c r="DA38" s="640"/>
      <c r="DB38" s="640"/>
      <c r="DC38" s="644"/>
      <c r="DD38" s="619">
        <v>363204</v>
      </c>
      <c r="DE38" s="611"/>
      <c r="DF38" s="611"/>
      <c r="DG38" s="611"/>
      <c r="DH38" s="611"/>
      <c r="DI38" s="611"/>
      <c r="DJ38" s="611"/>
      <c r="DK38" s="612"/>
      <c r="DL38" s="619">
        <v>231410</v>
      </c>
      <c r="DM38" s="611"/>
      <c r="DN38" s="611"/>
      <c r="DO38" s="611"/>
      <c r="DP38" s="611"/>
      <c r="DQ38" s="611"/>
      <c r="DR38" s="611"/>
      <c r="DS38" s="611"/>
      <c r="DT38" s="611"/>
      <c r="DU38" s="611"/>
      <c r="DV38" s="612"/>
      <c r="DW38" s="615">
        <v>3.8</v>
      </c>
      <c r="DX38" s="640"/>
      <c r="DY38" s="640"/>
      <c r="DZ38" s="640"/>
      <c r="EA38" s="640"/>
      <c r="EB38" s="640"/>
      <c r="EC38" s="641"/>
    </row>
    <row r="39" spans="2:133" ht="11.25" customHeight="1" x14ac:dyDescent="0.2">
      <c r="B39" s="607" t="s">
        <v>327</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328</v>
      </c>
      <c r="AR39" s="674"/>
      <c r="AS39" s="674"/>
      <c r="AT39" s="674"/>
      <c r="AU39" s="674"/>
      <c r="AV39" s="674"/>
      <c r="AW39" s="674"/>
      <c r="AX39" s="674"/>
      <c r="AY39" s="675"/>
      <c r="AZ39" s="610">
        <v>53737</v>
      </c>
      <c r="BA39" s="611"/>
      <c r="BB39" s="611"/>
      <c r="BC39" s="611"/>
      <c r="BD39" s="642"/>
      <c r="BE39" s="642"/>
      <c r="BF39" s="665"/>
      <c r="BG39" s="607" t="s">
        <v>329</v>
      </c>
      <c r="BH39" s="608"/>
      <c r="BI39" s="608"/>
      <c r="BJ39" s="608"/>
      <c r="BK39" s="608"/>
      <c r="BL39" s="608"/>
      <c r="BM39" s="608"/>
      <c r="BN39" s="608"/>
      <c r="BO39" s="608"/>
      <c r="BP39" s="608"/>
      <c r="BQ39" s="608"/>
      <c r="BR39" s="608"/>
      <c r="BS39" s="608"/>
      <c r="BT39" s="608"/>
      <c r="BU39" s="609"/>
      <c r="BV39" s="610">
        <v>1361</v>
      </c>
      <c r="BW39" s="611"/>
      <c r="BX39" s="611"/>
      <c r="BY39" s="611"/>
      <c r="BZ39" s="611"/>
      <c r="CA39" s="611"/>
      <c r="CB39" s="620"/>
      <c r="CD39" s="607" t="s">
        <v>330</v>
      </c>
      <c r="CE39" s="608"/>
      <c r="CF39" s="608"/>
      <c r="CG39" s="608"/>
      <c r="CH39" s="608"/>
      <c r="CI39" s="608"/>
      <c r="CJ39" s="608"/>
      <c r="CK39" s="608"/>
      <c r="CL39" s="608"/>
      <c r="CM39" s="608"/>
      <c r="CN39" s="608"/>
      <c r="CO39" s="608"/>
      <c r="CP39" s="608"/>
      <c r="CQ39" s="609"/>
      <c r="CR39" s="610">
        <v>839393</v>
      </c>
      <c r="CS39" s="642"/>
      <c r="CT39" s="642"/>
      <c r="CU39" s="642"/>
      <c r="CV39" s="642"/>
      <c r="CW39" s="642"/>
      <c r="CX39" s="642"/>
      <c r="CY39" s="643"/>
      <c r="CZ39" s="615">
        <v>6.6</v>
      </c>
      <c r="DA39" s="640"/>
      <c r="DB39" s="640"/>
      <c r="DC39" s="644"/>
      <c r="DD39" s="619">
        <v>804614</v>
      </c>
      <c r="DE39" s="642"/>
      <c r="DF39" s="642"/>
      <c r="DG39" s="642"/>
      <c r="DH39" s="642"/>
      <c r="DI39" s="642"/>
      <c r="DJ39" s="642"/>
      <c r="DK39" s="643"/>
      <c r="DL39" s="619" t="s">
        <v>122</v>
      </c>
      <c r="DM39" s="642"/>
      <c r="DN39" s="642"/>
      <c r="DO39" s="642"/>
      <c r="DP39" s="642"/>
      <c r="DQ39" s="642"/>
      <c r="DR39" s="642"/>
      <c r="DS39" s="642"/>
      <c r="DT39" s="642"/>
      <c r="DU39" s="642"/>
      <c r="DV39" s="643"/>
      <c r="DW39" s="615" t="s">
        <v>122</v>
      </c>
      <c r="DX39" s="640"/>
      <c r="DY39" s="640"/>
      <c r="DZ39" s="640"/>
      <c r="EA39" s="640"/>
      <c r="EB39" s="640"/>
      <c r="EC39" s="641"/>
    </row>
    <row r="40" spans="2:133" ht="11.25" customHeight="1" x14ac:dyDescent="0.2">
      <c r="B40" s="607" t="s">
        <v>331</v>
      </c>
      <c r="C40" s="608"/>
      <c r="D40" s="608"/>
      <c r="E40" s="608"/>
      <c r="F40" s="608"/>
      <c r="G40" s="608"/>
      <c r="H40" s="608"/>
      <c r="I40" s="608"/>
      <c r="J40" s="608"/>
      <c r="K40" s="608"/>
      <c r="L40" s="608"/>
      <c r="M40" s="608"/>
      <c r="N40" s="608"/>
      <c r="O40" s="608"/>
      <c r="P40" s="608"/>
      <c r="Q40" s="609"/>
      <c r="R40" s="610" t="s">
        <v>122</v>
      </c>
      <c r="S40" s="611"/>
      <c r="T40" s="611"/>
      <c r="U40" s="611"/>
      <c r="V40" s="611"/>
      <c r="W40" s="611"/>
      <c r="X40" s="611"/>
      <c r="Y40" s="612"/>
      <c r="Z40" s="613" t="s">
        <v>122</v>
      </c>
      <c r="AA40" s="613"/>
      <c r="AB40" s="613"/>
      <c r="AC40" s="613"/>
      <c r="AD40" s="614" t="s">
        <v>122</v>
      </c>
      <c r="AE40" s="614"/>
      <c r="AF40" s="614"/>
      <c r="AG40" s="614"/>
      <c r="AH40" s="614"/>
      <c r="AI40" s="614"/>
      <c r="AJ40" s="614"/>
      <c r="AK40" s="614"/>
      <c r="AL40" s="615" t="s">
        <v>122</v>
      </c>
      <c r="AM40" s="616"/>
      <c r="AN40" s="616"/>
      <c r="AO40" s="617"/>
      <c r="AQ40" s="673" t="s">
        <v>332</v>
      </c>
      <c r="AR40" s="674"/>
      <c r="AS40" s="674"/>
      <c r="AT40" s="674"/>
      <c r="AU40" s="674"/>
      <c r="AV40" s="674"/>
      <c r="AW40" s="674"/>
      <c r="AX40" s="674"/>
      <c r="AY40" s="675"/>
      <c r="AZ40" s="610" t="s">
        <v>122</v>
      </c>
      <c r="BA40" s="611"/>
      <c r="BB40" s="611"/>
      <c r="BC40" s="611"/>
      <c r="BD40" s="642"/>
      <c r="BE40" s="642"/>
      <c r="BF40" s="665"/>
      <c r="BG40" s="658" t="s">
        <v>333</v>
      </c>
      <c r="BH40" s="659"/>
      <c r="BI40" s="659"/>
      <c r="BJ40" s="659"/>
      <c r="BK40" s="659"/>
      <c r="BL40" s="202"/>
      <c r="BM40" s="608" t="s">
        <v>334</v>
      </c>
      <c r="BN40" s="608"/>
      <c r="BO40" s="608"/>
      <c r="BP40" s="608"/>
      <c r="BQ40" s="608"/>
      <c r="BR40" s="608"/>
      <c r="BS40" s="608"/>
      <c r="BT40" s="608"/>
      <c r="BU40" s="609"/>
      <c r="BV40" s="610">
        <v>105</v>
      </c>
      <c r="BW40" s="611"/>
      <c r="BX40" s="611"/>
      <c r="BY40" s="611"/>
      <c r="BZ40" s="611"/>
      <c r="CA40" s="611"/>
      <c r="CB40" s="620"/>
      <c r="CD40" s="607" t="s">
        <v>335</v>
      </c>
      <c r="CE40" s="608"/>
      <c r="CF40" s="608"/>
      <c r="CG40" s="608"/>
      <c r="CH40" s="608"/>
      <c r="CI40" s="608"/>
      <c r="CJ40" s="608"/>
      <c r="CK40" s="608"/>
      <c r="CL40" s="608"/>
      <c r="CM40" s="608"/>
      <c r="CN40" s="608"/>
      <c r="CO40" s="608"/>
      <c r="CP40" s="608"/>
      <c r="CQ40" s="609"/>
      <c r="CR40" s="610">
        <v>78000</v>
      </c>
      <c r="CS40" s="611"/>
      <c r="CT40" s="611"/>
      <c r="CU40" s="611"/>
      <c r="CV40" s="611"/>
      <c r="CW40" s="611"/>
      <c r="CX40" s="611"/>
      <c r="CY40" s="612"/>
      <c r="CZ40" s="615">
        <v>0.6</v>
      </c>
      <c r="DA40" s="640"/>
      <c r="DB40" s="640"/>
      <c r="DC40" s="644"/>
      <c r="DD40" s="619" t="s">
        <v>122</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0"/>
      <c r="DY40" s="640"/>
      <c r="DZ40" s="640"/>
      <c r="EA40" s="640"/>
      <c r="EB40" s="640"/>
      <c r="EC40" s="641"/>
    </row>
    <row r="41" spans="2:133" ht="11.25" customHeight="1" x14ac:dyDescent="0.2">
      <c r="B41" s="631" t="s">
        <v>336</v>
      </c>
      <c r="C41" s="632"/>
      <c r="D41" s="632"/>
      <c r="E41" s="632"/>
      <c r="F41" s="632"/>
      <c r="G41" s="632"/>
      <c r="H41" s="632"/>
      <c r="I41" s="632"/>
      <c r="J41" s="632"/>
      <c r="K41" s="632"/>
      <c r="L41" s="632"/>
      <c r="M41" s="632"/>
      <c r="N41" s="632"/>
      <c r="O41" s="632"/>
      <c r="P41" s="632"/>
      <c r="Q41" s="633"/>
      <c r="R41" s="682">
        <v>13060480</v>
      </c>
      <c r="S41" s="683"/>
      <c r="T41" s="683"/>
      <c r="U41" s="683"/>
      <c r="V41" s="683"/>
      <c r="W41" s="683"/>
      <c r="X41" s="683"/>
      <c r="Y41" s="687"/>
      <c r="Z41" s="688">
        <v>100</v>
      </c>
      <c r="AA41" s="688"/>
      <c r="AB41" s="688"/>
      <c r="AC41" s="688"/>
      <c r="AD41" s="689">
        <v>6045382</v>
      </c>
      <c r="AE41" s="689"/>
      <c r="AF41" s="689"/>
      <c r="AG41" s="689"/>
      <c r="AH41" s="689"/>
      <c r="AI41" s="689"/>
      <c r="AJ41" s="689"/>
      <c r="AK41" s="689"/>
      <c r="AL41" s="690">
        <v>100</v>
      </c>
      <c r="AM41" s="670"/>
      <c r="AN41" s="670"/>
      <c r="AO41" s="691"/>
      <c r="AQ41" s="673" t="s">
        <v>337</v>
      </c>
      <c r="AR41" s="674"/>
      <c r="AS41" s="674"/>
      <c r="AT41" s="674"/>
      <c r="AU41" s="674"/>
      <c r="AV41" s="674"/>
      <c r="AW41" s="674"/>
      <c r="AX41" s="674"/>
      <c r="AY41" s="675"/>
      <c r="AZ41" s="610">
        <v>72441</v>
      </c>
      <c r="BA41" s="611"/>
      <c r="BB41" s="611"/>
      <c r="BC41" s="611"/>
      <c r="BD41" s="642"/>
      <c r="BE41" s="642"/>
      <c r="BF41" s="665"/>
      <c r="BG41" s="658"/>
      <c r="BH41" s="659"/>
      <c r="BI41" s="659"/>
      <c r="BJ41" s="659"/>
      <c r="BK41" s="659"/>
      <c r="BL41" s="202"/>
      <c r="BM41" s="608" t="s">
        <v>338</v>
      </c>
      <c r="BN41" s="608"/>
      <c r="BO41" s="608"/>
      <c r="BP41" s="608"/>
      <c r="BQ41" s="608"/>
      <c r="BR41" s="608"/>
      <c r="BS41" s="608"/>
      <c r="BT41" s="608"/>
      <c r="BU41" s="609"/>
      <c r="BV41" s="610">
        <v>2</v>
      </c>
      <c r="BW41" s="611"/>
      <c r="BX41" s="611"/>
      <c r="BY41" s="611"/>
      <c r="BZ41" s="611"/>
      <c r="CA41" s="611"/>
      <c r="CB41" s="620"/>
      <c r="CD41" s="607" t="s">
        <v>339</v>
      </c>
      <c r="CE41" s="608"/>
      <c r="CF41" s="608"/>
      <c r="CG41" s="608"/>
      <c r="CH41" s="608"/>
      <c r="CI41" s="608"/>
      <c r="CJ41" s="608"/>
      <c r="CK41" s="608"/>
      <c r="CL41" s="608"/>
      <c r="CM41" s="608"/>
      <c r="CN41" s="608"/>
      <c r="CO41" s="608"/>
      <c r="CP41" s="608"/>
      <c r="CQ41" s="609"/>
      <c r="CR41" s="610" t="s">
        <v>122</v>
      </c>
      <c r="CS41" s="642"/>
      <c r="CT41" s="642"/>
      <c r="CU41" s="642"/>
      <c r="CV41" s="642"/>
      <c r="CW41" s="642"/>
      <c r="CX41" s="642"/>
      <c r="CY41" s="643"/>
      <c r="CZ41" s="615" t="s">
        <v>122</v>
      </c>
      <c r="DA41" s="640"/>
      <c r="DB41" s="640"/>
      <c r="DC41" s="644"/>
      <c r="DD41" s="619" t="s">
        <v>122</v>
      </c>
      <c r="DE41" s="642"/>
      <c r="DF41" s="642"/>
      <c r="DG41" s="642"/>
      <c r="DH41" s="642"/>
      <c r="DI41" s="642"/>
      <c r="DJ41" s="642"/>
      <c r="DK41" s="643"/>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2">
      <c r="AQ42" s="679" t="s">
        <v>340</v>
      </c>
      <c r="AR42" s="680"/>
      <c r="AS42" s="680"/>
      <c r="AT42" s="680"/>
      <c r="AU42" s="680"/>
      <c r="AV42" s="680"/>
      <c r="AW42" s="680"/>
      <c r="AX42" s="680"/>
      <c r="AY42" s="681"/>
      <c r="AZ42" s="682">
        <v>306758</v>
      </c>
      <c r="BA42" s="683"/>
      <c r="BB42" s="683"/>
      <c r="BC42" s="683"/>
      <c r="BD42" s="669"/>
      <c r="BE42" s="669"/>
      <c r="BF42" s="671"/>
      <c r="BG42" s="660"/>
      <c r="BH42" s="661"/>
      <c r="BI42" s="661"/>
      <c r="BJ42" s="661"/>
      <c r="BK42" s="661"/>
      <c r="BL42" s="203"/>
      <c r="BM42" s="632" t="s">
        <v>341</v>
      </c>
      <c r="BN42" s="632"/>
      <c r="BO42" s="632"/>
      <c r="BP42" s="632"/>
      <c r="BQ42" s="632"/>
      <c r="BR42" s="632"/>
      <c r="BS42" s="632"/>
      <c r="BT42" s="632"/>
      <c r="BU42" s="633"/>
      <c r="BV42" s="682">
        <v>448</v>
      </c>
      <c r="BW42" s="683"/>
      <c r="BX42" s="683"/>
      <c r="BY42" s="683"/>
      <c r="BZ42" s="683"/>
      <c r="CA42" s="683"/>
      <c r="CB42" s="692"/>
      <c r="CD42" s="607" t="s">
        <v>342</v>
      </c>
      <c r="CE42" s="608"/>
      <c r="CF42" s="608"/>
      <c r="CG42" s="608"/>
      <c r="CH42" s="608"/>
      <c r="CI42" s="608"/>
      <c r="CJ42" s="608"/>
      <c r="CK42" s="608"/>
      <c r="CL42" s="608"/>
      <c r="CM42" s="608"/>
      <c r="CN42" s="608"/>
      <c r="CO42" s="608"/>
      <c r="CP42" s="608"/>
      <c r="CQ42" s="609"/>
      <c r="CR42" s="610">
        <v>3682659</v>
      </c>
      <c r="CS42" s="642"/>
      <c r="CT42" s="642"/>
      <c r="CU42" s="642"/>
      <c r="CV42" s="642"/>
      <c r="CW42" s="642"/>
      <c r="CX42" s="642"/>
      <c r="CY42" s="643"/>
      <c r="CZ42" s="615">
        <v>29.1</v>
      </c>
      <c r="DA42" s="640"/>
      <c r="DB42" s="640"/>
      <c r="DC42" s="644"/>
      <c r="DD42" s="619">
        <v>2010628</v>
      </c>
      <c r="DE42" s="642"/>
      <c r="DF42" s="642"/>
      <c r="DG42" s="642"/>
      <c r="DH42" s="642"/>
      <c r="DI42" s="642"/>
      <c r="DJ42" s="642"/>
      <c r="DK42" s="643"/>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2">
      <c r="B43" s="196" t="s">
        <v>343</v>
      </c>
      <c r="CD43" s="607" t="s">
        <v>344</v>
      </c>
      <c r="CE43" s="608"/>
      <c r="CF43" s="608"/>
      <c r="CG43" s="608"/>
      <c r="CH43" s="608"/>
      <c r="CI43" s="608"/>
      <c r="CJ43" s="608"/>
      <c r="CK43" s="608"/>
      <c r="CL43" s="608"/>
      <c r="CM43" s="608"/>
      <c r="CN43" s="608"/>
      <c r="CO43" s="608"/>
      <c r="CP43" s="608"/>
      <c r="CQ43" s="609"/>
      <c r="CR43" s="610">
        <v>71723</v>
      </c>
      <c r="CS43" s="642"/>
      <c r="CT43" s="642"/>
      <c r="CU43" s="642"/>
      <c r="CV43" s="642"/>
      <c r="CW43" s="642"/>
      <c r="CX43" s="642"/>
      <c r="CY43" s="643"/>
      <c r="CZ43" s="615">
        <v>0.6</v>
      </c>
      <c r="DA43" s="640"/>
      <c r="DB43" s="640"/>
      <c r="DC43" s="644"/>
      <c r="DD43" s="619">
        <v>71723</v>
      </c>
      <c r="DE43" s="642"/>
      <c r="DF43" s="642"/>
      <c r="DG43" s="642"/>
      <c r="DH43" s="642"/>
      <c r="DI43" s="642"/>
      <c r="DJ43" s="642"/>
      <c r="DK43" s="643"/>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2">
      <c r="B44" s="696" t="s">
        <v>345</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293</v>
      </c>
      <c r="CE44" s="647"/>
      <c r="CF44" s="607" t="s">
        <v>346</v>
      </c>
      <c r="CG44" s="608"/>
      <c r="CH44" s="608"/>
      <c r="CI44" s="608"/>
      <c r="CJ44" s="608"/>
      <c r="CK44" s="608"/>
      <c r="CL44" s="608"/>
      <c r="CM44" s="608"/>
      <c r="CN44" s="608"/>
      <c r="CO44" s="608"/>
      <c r="CP44" s="608"/>
      <c r="CQ44" s="609"/>
      <c r="CR44" s="610">
        <v>3633941</v>
      </c>
      <c r="CS44" s="611"/>
      <c r="CT44" s="611"/>
      <c r="CU44" s="611"/>
      <c r="CV44" s="611"/>
      <c r="CW44" s="611"/>
      <c r="CX44" s="611"/>
      <c r="CY44" s="612"/>
      <c r="CZ44" s="615">
        <v>28.7</v>
      </c>
      <c r="DA44" s="616"/>
      <c r="DB44" s="616"/>
      <c r="DC44" s="622"/>
      <c r="DD44" s="619">
        <v>1990728</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2">
      <c r="B45" s="696" t="s">
        <v>347</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348</v>
      </c>
      <c r="CG45" s="608"/>
      <c r="CH45" s="608"/>
      <c r="CI45" s="608"/>
      <c r="CJ45" s="608"/>
      <c r="CK45" s="608"/>
      <c r="CL45" s="608"/>
      <c r="CM45" s="608"/>
      <c r="CN45" s="608"/>
      <c r="CO45" s="608"/>
      <c r="CP45" s="608"/>
      <c r="CQ45" s="609"/>
      <c r="CR45" s="610">
        <v>775659</v>
      </c>
      <c r="CS45" s="642"/>
      <c r="CT45" s="642"/>
      <c r="CU45" s="642"/>
      <c r="CV45" s="642"/>
      <c r="CW45" s="642"/>
      <c r="CX45" s="642"/>
      <c r="CY45" s="643"/>
      <c r="CZ45" s="615">
        <v>6.1</v>
      </c>
      <c r="DA45" s="640"/>
      <c r="DB45" s="640"/>
      <c r="DC45" s="644"/>
      <c r="DD45" s="619">
        <v>94008</v>
      </c>
      <c r="DE45" s="642"/>
      <c r="DF45" s="642"/>
      <c r="DG45" s="642"/>
      <c r="DH45" s="642"/>
      <c r="DI45" s="642"/>
      <c r="DJ45" s="642"/>
      <c r="DK45" s="643"/>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2">
      <c r="B46" s="207"/>
      <c r="CD46" s="648"/>
      <c r="CE46" s="649"/>
      <c r="CF46" s="607" t="s">
        <v>349</v>
      </c>
      <c r="CG46" s="608"/>
      <c r="CH46" s="608"/>
      <c r="CI46" s="608"/>
      <c r="CJ46" s="608"/>
      <c r="CK46" s="608"/>
      <c r="CL46" s="608"/>
      <c r="CM46" s="608"/>
      <c r="CN46" s="608"/>
      <c r="CO46" s="608"/>
      <c r="CP46" s="608"/>
      <c r="CQ46" s="609"/>
      <c r="CR46" s="610">
        <v>2848165</v>
      </c>
      <c r="CS46" s="611"/>
      <c r="CT46" s="611"/>
      <c r="CU46" s="611"/>
      <c r="CV46" s="611"/>
      <c r="CW46" s="611"/>
      <c r="CX46" s="611"/>
      <c r="CY46" s="612"/>
      <c r="CZ46" s="615">
        <v>22.5</v>
      </c>
      <c r="DA46" s="616"/>
      <c r="DB46" s="616"/>
      <c r="DC46" s="622"/>
      <c r="DD46" s="619">
        <v>1886603</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2">
      <c r="B47" s="207"/>
      <c r="CD47" s="648"/>
      <c r="CE47" s="649"/>
      <c r="CF47" s="607" t="s">
        <v>350</v>
      </c>
      <c r="CG47" s="608"/>
      <c r="CH47" s="608"/>
      <c r="CI47" s="608"/>
      <c r="CJ47" s="608"/>
      <c r="CK47" s="608"/>
      <c r="CL47" s="608"/>
      <c r="CM47" s="608"/>
      <c r="CN47" s="608"/>
      <c r="CO47" s="608"/>
      <c r="CP47" s="608"/>
      <c r="CQ47" s="609"/>
      <c r="CR47" s="610">
        <v>48718</v>
      </c>
      <c r="CS47" s="642"/>
      <c r="CT47" s="642"/>
      <c r="CU47" s="642"/>
      <c r="CV47" s="642"/>
      <c r="CW47" s="642"/>
      <c r="CX47" s="642"/>
      <c r="CY47" s="643"/>
      <c r="CZ47" s="615">
        <v>0.4</v>
      </c>
      <c r="DA47" s="640"/>
      <c r="DB47" s="640"/>
      <c r="DC47" s="644"/>
      <c r="DD47" s="619">
        <v>19900</v>
      </c>
      <c r="DE47" s="642"/>
      <c r="DF47" s="642"/>
      <c r="DG47" s="642"/>
      <c r="DH47" s="642"/>
      <c r="DI47" s="642"/>
      <c r="DJ47" s="642"/>
      <c r="DK47" s="643"/>
      <c r="DL47" s="693"/>
      <c r="DM47" s="694"/>
      <c r="DN47" s="694"/>
      <c r="DO47" s="694"/>
      <c r="DP47" s="694"/>
      <c r="DQ47" s="694"/>
      <c r="DR47" s="694"/>
      <c r="DS47" s="694"/>
      <c r="DT47" s="694"/>
      <c r="DU47" s="694"/>
      <c r="DV47" s="695"/>
      <c r="DW47" s="684"/>
      <c r="DX47" s="685"/>
      <c r="DY47" s="685"/>
      <c r="DZ47" s="685"/>
      <c r="EA47" s="685"/>
      <c r="EB47" s="685"/>
      <c r="EC47" s="686"/>
    </row>
    <row r="48" spans="2:133" ht="10.8" x14ac:dyDescent="0.2">
      <c r="B48" s="207"/>
      <c r="CD48" s="650"/>
      <c r="CE48" s="651"/>
      <c r="CF48" s="607" t="s">
        <v>351</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2">
      <c r="B49" s="207"/>
      <c r="CD49" s="631" t="s">
        <v>352</v>
      </c>
      <c r="CE49" s="632"/>
      <c r="CF49" s="632"/>
      <c r="CG49" s="632"/>
      <c r="CH49" s="632"/>
      <c r="CI49" s="632"/>
      <c r="CJ49" s="632"/>
      <c r="CK49" s="632"/>
      <c r="CL49" s="632"/>
      <c r="CM49" s="632"/>
      <c r="CN49" s="632"/>
      <c r="CO49" s="632"/>
      <c r="CP49" s="632"/>
      <c r="CQ49" s="633"/>
      <c r="CR49" s="682">
        <v>12641096</v>
      </c>
      <c r="CS49" s="669"/>
      <c r="CT49" s="669"/>
      <c r="CU49" s="669"/>
      <c r="CV49" s="669"/>
      <c r="CW49" s="669"/>
      <c r="CX49" s="669"/>
      <c r="CY49" s="698"/>
      <c r="CZ49" s="690">
        <v>100</v>
      </c>
      <c r="DA49" s="699"/>
      <c r="DB49" s="699"/>
      <c r="DC49" s="700"/>
      <c r="DD49" s="701">
        <v>9317897</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r9n8Gs5yOKpqqjW3kZn2vdwF/nrJOkc9QWQzYd2rAsCgBB7WA79Fc+k6PITIc3DYZUtL4zdhmSb1z8vi2fic+g==" saltValue="qbAEUqhxqQIyt76dbutzY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8" workbookViewId="0"/>
  </sheetViews>
  <sheetFormatPr defaultColWidth="0" defaultRowHeight="13.2" zeroHeight="1" x14ac:dyDescent="0.2"/>
  <cols>
    <col min="1" max="130" width="2.77734375" style="213" customWidth="1"/>
    <col min="131" max="131" width="1.66406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708" t="s">
        <v>353</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354</v>
      </c>
      <c r="DK2" s="710"/>
      <c r="DL2" s="710"/>
      <c r="DM2" s="710"/>
      <c r="DN2" s="710"/>
      <c r="DO2" s="711"/>
      <c r="DP2" s="210"/>
      <c r="DQ2" s="709" t="s">
        <v>355</v>
      </c>
      <c r="DR2" s="710"/>
      <c r="DS2" s="710"/>
      <c r="DT2" s="710"/>
      <c r="DU2" s="710"/>
      <c r="DV2" s="710"/>
      <c r="DW2" s="710"/>
      <c r="DX2" s="710"/>
      <c r="DY2" s="710"/>
      <c r="DZ2" s="711"/>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5">
      <c r="A4" s="712" t="s">
        <v>356</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357</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7"/>
    </row>
    <row r="5" spans="1:131" s="218" customFormat="1" ht="26.25" customHeight="1" x14ac:dyDescent="0.2">
      <c r="A5" s="714" t="s">
        <v>358</v>
      </c>
      <c r="B5" s="715"/>
      <c r="C5" s="715"/>
      <c r="D5" s="715"/>
      <c r="E5" s="715"/>
      <c r="F5" s="715"/>
      <c r="G5" s="715"/>
      <c r="H5" s="715"/>
      <c r="I5" s="715"/>
      <c r="J5" s="715"/>
      <c r="K5" s="715"/>
      <c r="L5" s="715"/>
      <c r="M5" s="715"/>
      <c r="N5" s="715"/>
      <c r="O5" s="715"/>
      <c r="P5" s="716"/>
      <c r="Q5" s="720" t="s">
        <v>359</v>
      </c>
      <c r="R5" s="721"/>
      <c r="S5" s="721"/>
      <c r="T5" s="721"/>
      <c r="U5" s="722"/>
      <c r="V5" s="720" t="s">
        <v>360</v>
      </c>
      <c r="W5" s="721"/>
      <c r="X5" s="721"/>
      <c r="Y5" s="721"/>
      <c r="Z5" s="722"/>
      <c r="AA5" s="720" t="s">
        <v>361</v>
      </c>
      <c r="AB5" s="721"/>
      <c r="AC5" s="721"/>
      <c r="AD5" s="721"/>
      <c r="AE5" s="721"/>
      <c r="AF5" s="726" t="s">
        <v>362</v>
      </c>
      <c r="AG5" s="721"/>
      <c r="AH5" s="721"/>
      <c r="AI5" s="721"/>
      <c r="AJ5" s="727"/>
      <c r="AK5" s="721" t="s">
        <v>363</v>
      </c>
      <c r="AL5" s="721"/>
      <c r="AM5" s="721"/>
      <c r="AN5" s="721"/>
      <c r="AO5" s="722"/>
      <c r="AP5" s="720" t="s">
        <v>364</v>
      </c>
      <c r="AQ5" s="721"/>
      <c r="AR5" s="721"/>
      <c r="AS5" s="721"/>
      <c r="AT5" s="722"/>
      <c r="AU5" s="720" t="s">
        <v>365</v>
      </c>
      <c r="AV5" s="721"/>
      <c r="AW5" s="721"/>
      <c r="AX5" s="721"/>
      <c r="AY5" s="727"/>
      <c r="AZ5" s="214"/>
      <c r="BA5" s="214"/>
      <c r="BB5" s="214"/>
      <c r="BC5" s="214"/>
      <c r="BD5" s="214"/>
      <c r="BE5" s="215"/>
      <c r="BF5" s="215"/>
      <c r="BG5" s="215"/>
      <c r="BH5" s="215"/>
      <c r="BI5" s="215"/>
      <c r="BJ5" s="215"/>
      <c r="BK5" s="215"/>
      <c r="BL5" s="215"/>
      <c r="BM5" s="215"/>
      <c r="BN5" s="215"/>
      <c r="BO5" s="215"/>
      <c r="BP5" s="215"/>
      <c r="BQ5" s="714" t="s">
        <v>366</v>
      </c>
      <c r="BR5" s="715"/>
      <c r="BS5" s="715"/>
      <c r="BT5" s="715"/>
      <c r="BU5" s="715"/>
      <c r="BV5" s="715"/>
      <c r="BW5" s="715"/>
      <c r="BX5" s="715"/>
      <c r="BY5" s="715"/>
      <c r="BZ5" s="715"/>
      <c r="CA5" s="715"/>
      <c r="CB5" s="715"/>
      <c r="CC5" s="715"/>
      <c r="CD5" s="715"/>
      <c r="CE5" s="715"/>
      <c r="CF5" s="715"/>
      <c r="CG5" s="716"/>
      <c r="CH5" s="720" t="s">
        <v>367</v>
      </c>
      <c r="CI5" s="721"/>
      <c r="CJ5" s="721"/>
      <c r="CK5" s="721"/>
      <c r="CL5" s="722"/>
      <c r="CM5" s="720" t="s">
        <v>368</v>
      </c>
      <c r="CN5" s="721"/>
      <c r="CO5" s="721"/>
      <c r="CP5" s="721"/>
      <c r="CQ5" s="722"/>
      <c r="CR5" s="720" t="s">
        <v>369</v>
      </c>
      <c r="CS5" s="721"/>
      <c r="CT5" s="721"/>
      <c r="CU5" s="721"/>
      <c r="CV5" s="722"/>
      <c r="CW5" s="720" t="s">
        <v>370</v>
      </c>
      <c r="CX5" s="721"/>
      <c r="CY5" s="721"/>
      <c r="CZ5" s="721"/>
      <c r="DA5" s="722"/>
      <c r="DB5" s="720" t="s">
        <v>371</v>
      </c>
      <c r="DC5" s="721"/>
      <c r="DD5" s="721"/>
      <c r="DE5" s="721"/>
      <c r="DF5" s="722"/>
      <c r="DG5" s="750" t="s">
        <v>372</v>
      </c>
      <c r="DH5" s="751"/>
      <c r="DI5" s="751"/>
      <c r="DJ5" s="751"/>
      <c r="DK5" s="752"/>
      <c r="DL5" s="750" t="s">
        <v>373</v>
      </c>
      <c r="DM5" s="751"/>
      <c r="DN5" s="751"/>
      <c r="DO5" s="751"/>
      <c r="DP5" s="752"/>
      <c r="DQ5" s="720" t="s">
        <v>374</v>
      </c>
      <c r="DR5" s="721"/>
      <c r="DS5" s="721"/>
      <c r="DT5" s="721"/>
      <c r="DU5" s="722"/>
      <c r="DV5" s="720" t="s">
        <v>365</v>
      </c>
      <c r="DW5" s="721"/>
      <c r="DX5" s="721"/>
      <c r="DY5" s="721"/>
      <c r="DZ5" s="727"/>
      <c r="EA5" s="217"/>
    </row>
    <row r="6" spans="1:131" s="218" customFormat="1" ht="26.25" customHeight="1" thickBot="1" x14ac:dyDescent="0.25">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7"/>
    </row>
    <row r="7" spans="1:131" s="218" customFormat="1" ht="26.25" customHeight="1" thickTop="1" x14ac:dyDescent="0.2">
      <c r="A7" s="219">
        <v>1</v>
      </c>
      <c r="B7" s="736" t="s">
        <v>375</v>
      </c>
      <c r="C7" s="737"/>
      <c r="D7" s="737"/>
      <c r="E7" s="737"/>
      <c r="F7" s="737"/>
      <c r="G7" s="737"/>
      <c r="H7" s="737"/>
      <c r="I7" s="737"/>
      <c r="J7" s="737"/>
      <c r="K7" s="737"/>
      <c r="L7" s="737"/>
      <c r="M7" s="737"/>
      <c r="N7" s="737"/>
      <c r="O7" s="737"/>
      <c r="P7" s="738"/>
      <c r="Q7" s="739">
        <v>13060</v>
      </c>
      <c r="R7" s="740"/>
      <c r="S7" s="740"/>
      <c r="T7" s="740"/>
      <c r="U7" s="740"/>
      <c r="V7" s="740">
        <v>12641</v>
      </c>
      <c r="W7" s="740"/>
      <c r="X7" s="740"/>
      <c r="Y7" s="740"/>
      <c r="Z7" s="740"/>
      <c r="AA7" s="740">
        <v>419</v>
      </c>
      <c r="AB7" s="740"/>
      <c r="AC7" s="740"/>
      <c r="AD7" s="740"/>
      <c r="AE7" s="741"/>
      <c r="AF7" s="742">
        <v>284</v>
      </c>
      <c r="AG7" s="743"/>
      <c r="AH7" s="743"/>
      <c r="AI7" s="743"/>
      <c r="AJ7" s="744"/>
      <c r="AK7" s="745">
        <v>1227</v>
      </c>
      <c r="AL7" s="746"/>
      <c r="AM7" s="746"/>
      <c r="AN7" s="746"/>
      <c r="AO7" s="746"/>
      <c r="AP7" s="746">
        <v>931</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9">
        <v>1</v>
      </c>
      <c r="BR7" s="220"/>
      <c r="BS7" s="733" t="s">
        <v>549</v>
      </c>
      <c r="BT7" s="734"/>
      <c r="BU7" s="734"/>
      <c r="BV7" s="734"/>
      <c r="BW7" s="734"/>
      <c r="BX7" s="734"/>
      <c r="BY7" s="734"/>
      <c r="BZ7" s="734"/>
      <c r="CA7" s="734"/>
      <c r="CB7" s="734"/>
      <c r="CC7" s="734"/>
      <c r="CD7" s="734"/>
      <c r="CE7" s="734"/>
      <c r="CF7" s="734"/>
      <c r="CG7" s="749"/>
      <c r="CH7" s="730">
        <v>0</v>
      </c>
      <c r="CI7" s="731"/>
      <c r="CJ7" s="731"/>
      <c r="CK7" s="731"/>
      <c r="CL7" s="732"/>
      <c r="CM7" s="730">
        <v>112</v>
      </c>
      <c r="CN7" s="731"/>
      <c r="CO7" s="731"/>
      <c r="CP7" s="731"/>
      <c r="CQ7" s="732"/>
      <c r="CR7" s="730">
        <v>40</v>
      </c>
      <c r="CS7" s="731"/>
      <c r="CT7" s="731"/>
      <c r="CU7" s="731"/>
      <c r="CV7" s="732"/>
      <c r="CW7" s="730">
        <v>7</v>
      </c>
      <c r="CX7" s="731"/>
      <c r="CY7" s="731"/>
      <c r="CZ7" s="731"/>
      <c r="DA7" s="732"/>
      <c r="DB7" s="730">
        <v>0</v>
      </c>
      <c r="DC7" s="731"/>
      <c r="DD7" s="731"/>
      <c r="DE7" s="731"/>
      <c r="DF7" s="732"/>
      <c r="DG7" s="730" t="s">
        <v>564</v>
      </c>
      <c r="DH7" s="731"/>
      <c r="DI7" s="731"/>
      <c r="DJ7" s="731"/>
      <c r="DK7" s="732"/>
      <c r="DL7" s="730" t="s">
        <v>489</v>
      </c>
      <c r="DM7" s="731"/>
      <c r="DN7" s="731"/>
      <c r="DO7" s="731"/>
      <c r="DP7" s="732"/>
      <c r="DQ7" s="730" t="s">
        <v>489</v>
      </c>
      <c r="DR7" s="731"/>
      <c r="DS7" s="731"/>
      <c r="DT7" s="731"/>
      <c r="DU7" s="732"/>
      <c r="DV7" s="733"/>
      <c r="DW7" s="734"/>
      <c r="DX7" s="734"/>
      <c r="DY7" s="734"/>
      <c r="DZ7" s="735"/>
      <c r="EA7" s="217"/>
    </row>
    <row r="8" spans="1:131" s="218" customFormat="1" ht="26.25" customHeight="1" x14ac:dyDescent="0.2">
      <c r="A8" s="221">
        <v>2</v>
      </c>
      <c r="B8" s="767"/>
      <c r="C8" s="768"/>
      <c r="D8" s="768"/>
      <c r="E8" s="768"/>
      <c r="F8" s="768"/>
      <c r="G8" s="768"/>
      <c r="H8" s="768"/>
      <c r="I8" s="768"/>
      <c r="J8" s="768"/>
      <c r="K8" s="768"/>
      <c r="L8" s="768"/>
      <c r="M8" s="768"/>
      <c r="N8" s="768"/>
      <c r="O8" s="768"/>
      <c r="P8" s="769"/>
      <c r="Q8" s="770"/>
      <c r="R8" s="771"/>
      <c r="S8" s="771"/>
      <c r="T8" s="771"/>
      <c r="U8" s="771"/>
      <c r="V8" s="771"/>
      <c r="W8" s="771"/>
      <c r="X8" s="771"/>
      <c r="Y8" s="771"/>
      <c r="Z8" s="771"/>
      <c r="AA8" s="771"/>
      <c r="AB8" s="771"/>
      <c r="AC8" s="771"/>
      <c r="AD8" s="771"/>
      <c r="AE8" s="772"/>
      <c r="AF8" s="773"/>
      <c r="AG8" s="774"/>
      <c r="AH8" s="774"/>
      <c r="AI8" s="774"/>
      <c r="AJ8" s="775"/>
      <c r="AK8" s="756"/>
      <c r="AL8" s="757"/>
      <c r="AM8" s="757"/>
      <c r="AN8" s="757"/>
      <c r="AO8" s="757"/>
      <c r="AP8" s="757"/>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1">
        <v>2</v>
      </c>
      <c r="BR8" s="222"/>
      <c r="BS8" s="760" t="s">
        <v>550</v>
      </c>
      <c r="BT8" s="761"/>
      <c r="BU8" s="761"/>
      <c r="BV8" s="761"/>
      <c r="BW8" s="761"/>
      <c r="BX8" s="761"/>
      <c r="BY8" s="761"/>
      <c r="BZ8" s="761"/>
      <c r="CA8" s="761"/>
      <c r="CB8" s="761"/>
      <c r="CC8" s="761"/>
      <c r="CD8" s="761"/>
      <c r="CE8" s="761"/>
      <c r="CF8" s="761"/>
      <c r="CG8" s="762"/>
      <c r="CH8" s="763">
        <v>0</v>
      </c>
      <c r="CI8" s="764"/>
      <c r="CJ8" s="764"/>
      <c r="CK8" s="764"/>
      <c r="CL8" s="765"/>
      <c r="CM8" s="763">
        <v>15</v>
      </c>
      <c r="CN8" s="764"/>
      <c r="CO8" s="764"/>
      <c r="CP8" s="764"/>
      <c r="CQ8" s="765"/>
      <c r="CR8" s="763">
        <v>10</v>
      </c>
      <c r="CS8" s="764"/>
      <c r="CT8" s="764"/>
      <c r="CU8" s="764"/>
      <c r="CV8" s="765"/>
      <c r="CW8" s="763">
        <v>0</v>
      </c>
      <c r="CX8" s="764"/>
      <c r="CY8" s="764"/>
      <c r="CZ8" s="764"/>
      <c r="DA8" s="765"/>
      <c r="DB8" s="763">
        <v>62</v>
      </c>
      <c r="DC8" s="764"/>
      <c r="DD8" s="764"/>
      <c r="DE8" s="764"/>
      <c r="DF8" s="765"/>
      <c r="DG8" s="763" t="s">
        <v>564</v>
      </c>
      <c r="DH8" s="764"/>
      <c r="DI8" s="764"/>
      <c r="DJ8" s="764"/>
      <c r="DK8" s="765"/>
      <c r="DL8" s="763" t="s">
        <v>489</v>
      </c>
      <c r="DM8" s="764"/>
      <c r="DN8" s="764"/>
      <c r="DO8" s="764"/>
      <c r="DP8" s="765"/>
      <c r="DQ8" s="763" t="s">
        <v>489</v>
      </c>
      <c r="DR8" s="764"/>
      <c r="DS8" s="764"/>
      <c r="DT8" s="764"/>
      <c r="DU8" s="765"/>
      <c r="DV8" s="760"/>
      <c r="DW8" s="761"/>
      <c r="DX8" s="761"/>
      <c r="DY8" s="761"/>
      <c r="DZ8" s="766"/>
      <c r="EA8" s="217"/>
    </row>
    <row r="9" spans="1:131" s="218" customFormat="1" ht="26.25" customHeight="1" x14ac:dyDescent="0.2">
      <c r="A9" s="221">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1">
        <v>3</v>
      </c>
      <c r="BR9" s="222"/>
      <c r="BS9" s="760" t="s">
        <v>551</v>
      </c>
      <c r="BT9" s="761"/>
      <c r="BU9" s="761"/>
      <c r="BV9" s="761"/>
      <c r="BW9" s="761"/>
      <c r="BX9" s="761"/>
      <c r="BY9" s="761"/>
      <c r="BZ9" s="761"/>
      <c r="CA9" s="761"/>
      <c r="CB9" s="761"/>
      <c r="CC9" s="761"/>
      <c r="CD9" s="761"/>
      <c r="CE9" s="761"/>
      <c r="CF9" s="761"/>
      <c r="CG9" s="762"/>
      <c r="CH9" s="763">
        <v>22</v>
      </c>
      <c r="CI9" s="764"/>
      <c r="CJ9" s="764"/>
      <c r="CK9" s="764"/>
      <c r="CL9" s="765"/>
      <c r="CM9" s="763">
        <v>798</v>
      </c>
      <c r="CN9" s="764"/>
      <c r="CO9" s="764"/>
      <c r="CP9" s="764"/>
      <c r="CQ9" s="765"/>
      <c r="CR9" s="763">
        <v>285</v>
      </c>
      <c r="CS9" s="764"/>
      <c r="CT9" s="764"/>
      <c r="CU9" s="764"/>
      <c r="CV9" s="765"/>
      <c r="CW9" s="763">
        <v>0</v>
      </c>
      <c r="CX9" s="764"/>
      <c r="CY9" s="764"/>
      <c r="CZ9" s="764"/>
      <c r="DA9" s="765"/>
      <c r="DB9" s="763">
        <v>773</v>
      </c>
      <c r="DC9" s="764"/>
      <c r="DD9" s="764"/>
      <c r="DE9" s="764"/>
      <c r="DF9" s="765"/>
      <c r="DG9" s="763" t="s">
        <v>564</v>
      </c>
      <c r="DH9" s="764"/>
      <c r="DI9" s="764"/>
      <c r="DJ9" s="764"/>
      <c r="DK9" s="765"/>
      <c r="DL9" s="763" t="s">
        <v>489</v>
      </c>
      <c r="DM9" s="764"/>
      <c r="DN9" s="764"/>
      <c r="DO9" s="764"/>
      <c r="DP9" s="765"/>
      <c r="DQ9" s="763" t="s">
        <v>489</v>
      </c>
      <c r="DR9" s="764"/>
      <c r="DS9" s="764"/>
      <c r="DT9" s="764"/>
      <c r="DU9" s="765"/>
      <c r="DV9" s="760"/>
      <c r="DW9" s="761"/>
      <c r="DX9" s="761"/>
      <c r="DY9" s="761"/>
      <c r="DZ9" s="766"/>
      <c r="EA9" s="217"/>
    </row>
    <row r="10" spans="1:131" s="218" customFormat="1" ht="26.25" customHeight="1" x14ac:dyDescent="0.2">
      <c r="A10" s="221">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1">
        <v>4</v>
      </c>
      <c r="BR10" s="222"/>
      <c r="BS10" s="760" t="s">
        <v>552</v>
      </c>
      <c r="BT10" s="761"/>
      <c r="BU10" s="761"/>
      <c r="BV10" s="761"/>
      <c r="BW10" s="761"/>
      <c r="BX10" s="761"/>
      <c r="BY10" s="761"/>
      <c r="BZ10" s="761"/>
      <c r="CA10" s="761"/>
      <c r="CB10" s="761"/>
      <c r="CC10" s="761"/>
      <c r="CD10" s="761"/>
      <c r="CE10" s="761"/>
      <c r="CF10" s="761"/>
      <c r="CG10" s="762"/>
      <c r="CH10" s="763">
        <v>1</v>
      </c>
      <c r="CI10" s="764"/>
      <c r="CJ10" s="764"/>
      <c r="CK10" s="764"/>
      <c r="CL10" s="765"/>
      <c r="CM10" s="763">
        <v>33</v>
      </c>
      <c r="CN10" s="764"/>
      <c r="CO10" s="764"/>
      <c r="CP10" s="764"/>
      <c r="CQ10" s="765"/>
      <c r="CR10" s="763">
        <v>29</v>
      </c>
      <c r="CS10" s="764"/>
      <c r="CT10" s="764"/>
      <c r="CU10" s="764"/>
      <c r="CV10" s="765"/>
      <c r="CW10" s="763">
        <v>16</v>
      </c>
      <c r="CX10" s="764"/>
      <c r="CY10" s="764"/>
      <c r="CZ10" s="764"/>
      <c r="DA10" s="765"/>
      <c r="DB10" s="763">
        <v>0</v>
      </c>
      <c r="DC10" s="764"/>
      <c r="DD10" s="764"/>
      <c r="DE10" s="764"/>
      <c r="DF10" s="765"/>
      <c r="DG10" s="763" t="s">
        <v>564</v>
      </c>
      <c r="DH10" s="764"/>
      <c r="DI10" s="764"/>
      <c r="DJ10" s="764"/>
      <c r="DK10" s="765"/>
      <c r="DL10" s="763" t="s">
        <v>489</v>
      </c>
      <c r="DM10" s="764"/>
      <c r="DN10" s="764"/>
      <c r="DO10" s="764"/>
      <c r="DP10" s="765"/>
      <c r="DQ10" s="763" t="s">
        <v>489</v>
      </c>
      <c r="DR10" s="764"/>
      <c r="DS10" s="764"/>
      <c r="DT10" s="764"/>
      <c r="DU10" s="765"/>
      <c r="DV10" s="760"/>
      <c r="DW10" s="761"/>
      <c r="DX10" s="761"/>
      <c r="DY10" s="761"/>
      <c r="DZ10" s="766"/>
      <c r="EA10" s="217"/>
    </row>
    <row r="11" spans="1:131" s="218" customFormat="1" ht="26.25" customHeight="1" x14ac:dyDescent="0.2">
      <c r="A11" s="221">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1">
        <v>5</v>
      </c>
      <c r="BR11" s="222"/>
      <c r="BS11" s="760" t="s">
        <v>553</v>
      </c>
      <c r="BT11" s="761"/>
      <c r="BU11" s="761"/>
      <c r="BV11" s="761"/>
      <c r="BW11" s="761"/>
      <c r="BX11" s="761"/>
      <c r="BY11" s="761"/>
      <c r="BZ11" s="761"/>
      <c r="CA11" s="761"/>
      <c r="CB11" s="761"/>
      <c r="CC11" s="761"/>
      <c r="CD11" s="761"/>
      <c r="CE11" s="761"/>
      <c r="CF11" s="761"/>
      <c r="CG11" s="762"/>
      <c r="CH11" s="763">
        <v>-3</v>
      </c>
      <c r="CI11" s="764"/>
      <c r="CJ11" s="764"/>
      <c r="CK11" s="764"/>
      <c r="CL11" s="765"/>
      <c r="CM11" s="763">
        <v>27</v>
      </c>
      <c r="CN11" s="764"/>
      <c r="CO11" s="764"/>
      <c r="CP11" s="764"/>
      <c r="CQ11" s="765"/>
      <c r="CR11" s="763">
        <v>14</v>
      </c>
      <c r="CS11" s="764"/>
      <c r="CT11" s="764"/>
      <c r="CU11" s="764"/>
      <c r="CV11" s="765"/>
      <c r="CW11" s="763">
        <v>0</v>
      </c>
      <c r="CX11" s="764"/>
      <c r="CY11" s="764"/>
      <c r="CZ11" s="764"/>
      <c r="DA11" s="765"/>
      <c r="DB11" s="763">
        <v>0</v>
      </c>
      <c r="DC11" s="764"/>
      <c r="DD11" s="764"/>
      <c r="DE11" s="764"/>
      <c r="DF11" s="765"/>
      <c r="DG11" s="763" t="s">
        <v>564</v>
      </c>
      <c r="DH11" s="764"/>
      <c r="DI11" s="764"/>
      <c r="DJ11" s="764"/>
      <c r="DK11" s="765"/>
      <c r="DL11" s="763" t="s">
        <v>489</v>
      </c>
      <c r="DM11" s="764"/>
      <c r="DN11" s="764"/>
      <c r="DO11" s="764"/>
      <c r="DP11" s="765"/>
      <c r="DQ11" s="763" t="s">
        <v>489</v>
      </c>
      <c r="DR11" s="764"/>
      <c r="DS11" s="764"/>
      <c r="DT11" s="764"/>
      <c r="DU11" s="765"/>
      <c r="DV11" s="760"/>
      <c r="DW11" s="761"/>
      <c r="DX11" s="761"/>
      <c r="DY11" s="761"/>
      <c r="DZ11" s="766"/>
      <c r="EA11" s="217"/>
    </row>
    <row r="12" spans="1:131" s="218" customFormat="1" ht="26.25" customHeight="1" x14ac:dyDescent="0.2">
      <c r="A12" s="221">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1">
        <v>6</v>
      </c>
      <c r="BR12" s="222"/>
      <c r="BS12" s="760" t="s">
        <v>554</v>
      </c>
      <c r="BT12" s="761"/>
      <c r="BU12" s="761"/>
      <c r="BV12" s="761"/>
      <c r="BW12" s="761"/>
      <c r="BX12" s="761"/>
      <c r="BY12" s="761"/>
      <c r="BZ12" s="761"/>
      <c r="CA12" s="761"/>
      <c r="CB12" s="761"/>
      <c r="CC12" s="761"/>
      <c r="CD12" s="761"/>
      <c r="CE12" s="761"/>
      <c r="CF12" s="761"/>
      <c r="CG12" s="762"/>
      <c r="CH12" s="763">
        <v>11</v>
      </c>
      <c r="CI12" s="764"/>
      <c r="CJ12" s="764"/>
      <c r="CK12" s="764"/>
      <c r="CL12" s="765"/>
      <c r="CM12" s="763">
        <v>179</v>
      </c>
      <c r="CN12" s="764"/>
      <c r="CO12" s="764"/>
      <c r="CP12" s="764"/>
      <c r="CQ12" s="765"/>
      <c r="CR12" s="763">
        <v>84</v>
      </c>
      <c r="CS12" s="764"/>
      <c r="CT12" s="764"/>
      <c r="CU12" s="764"/>
      <c r="CV12" s="765"/>
      <c r="CW12" s="763">
        <v>70</v>
      </c>
      <c r="CX12" s="764"/>
      <c r="CY12" s="764"/>
      <c r="CZ12" s="764"/>
      <c r="DA12" s="765"/>
      <c r="DB12" s="763">
        <v>23</v>
      </c>
      <c r="DC12" s="764"/>
      <c r="DD12" s="764"/>
      <c r="DE12" s="764"/>
      <c r="DF12" s="765"/>
      <c r="DG12" s="763" t="s">
        <v>564</v>
      </c>
      <c r="DH12" s="764"/>
      <c r="DI12" s="764"/>
      <c r="DJ12" s="764"/>
      <c r="DK12" s="765"/>
      <c r="DL12" s="763" t="s">
        <v>489</v>
      </c>
      <c r="DM12" s="764"/>
      <c r="DN12" s="764"/>
      <c r="DO12" s="764"/>
      <c r="DP12" s="765"/>
      <c r="DQ12" s="763" t="s">
        <v>489</v>
      </c>
      <c r="DR12" s="764"/>
      <c r="DS12" s="764"/>
      <c r="DT12" s="764"/>
      <c r="DU12" s="765"/>
      <c r="DV12" s="760"/>
      <c r="DW12" s="761"/>
      <c r="DX12" s="761"/>
      <c r="DY12" s="761"/>
      <c r="DZ12" s="766"/>
      <c r="EA12" s="217"/>
    </row>
    <row r="13" spans="1:131" s="218" customFormat="1" ht="26.25" customHeight="1" x14ac:dyDescent="0.2">
      <c r="A13" s="221">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1">
        <v>7</v>
      </c>
      <c r="BR13" s="222"/>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7"/>
    </row>
    <row r="14" spans="1:131" s="218" customFormat="1" ht="26.25" customHeight="1" x14ac:dyDescent="0.2">
      <c r="A14" s="221">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1">
        <v>8</v>
      </c>
      <c r="BR14" s="222"/>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7"/>
    </row>
    <row r="15" spans="1:131" s="218" customFormat="1" ht="26.25" customHeight="1" x14ac:dyDescent="0.2">
      <c r="A15" s="221">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1">
        <v>9</v>
      </c>
      <c r="BR15" s="222"/>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7"/>
    </row>
    <row r="16" spans="1:131" s="218" customFormat="1" ht="26.25" customHeight="1" x14ac:dyDescent="0.2">
      <c r="A16" s="221">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1">
        <v>10</v>
      </c>
      <c r="BR16" s="222"/>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7"/>
    </row>
    <row r="17" spans="1:131" s="218" customFormat="1" ht="26.25" customHeight="1" x14ac:dyDescent="0.2">
      <c r="A17" s="221">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1">
        <v>11</v>
      </c>
      <c r="BR17" s="222"/>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7"/>
    </row>
    <row r="18" spans="1:131" s="218" customFormat="1" ht="26.25" customHeight="1" x14ac:dyDescent="0.2">
      <c r="A18" s="221">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1">
        <v>12</v>
      </c>
      <c r="BR18" s="222"/>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7"/>
    </row>
    <row r="19" spans="1:131" s="218" customFormat="1" ht="26.25" customHeight="1" x14ac:dyDescent="0.2">
      <c r="A19" s="221">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1">
        <v>13</v>
      </c>
      <c r="BR19" s="222"/>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7"/>
    </row>
    <row r="20" spans="1:131" s="218" customFormat="1" ht="26.25" customHeight="1" x14ac:dyDescent="0.2">
      <c r="A20" s="221">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1">
        <v>14</v>
      </c>
      <c r="BR20" s="222"/>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7"/>
    </row>
    <row r="21" spans="1:131" s="218" customFormat="1" ht="26.25" customHeight="1" thickBot="1" x14ac:dyDescent="0.25">
      <c r="A21" s="221">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1">
        <v>15</v>
      </c>
      <c r="BR21" s="222"/>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7"/>
    </row>
    <row r="22" spans="1:131" s="218" customFormat="1" ht="26.25" customHeight="1" x14ac:dyDescent="0.2">
      <c r="A22" s="221">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376</v>
      </c>
      <c r="BA22" s="793"/>
      <c r="BB22" s="793"/>
      <c r="BC22" s="793"/>
      <c r="BD22" s="794"/>
      <c r="BE22" s="215"/>
      <c r="BF22" s="215"/>
      <c r="BG22" s="215"/>
      <c r="BH22" s="215"/>
      <c r="BI22" s="215"/>
      <c r="BJ22" s="215"/>
      <c r="BK22" s="215"/>
      <c r="BL22" s="215"/>
      <c r="BM22" s="215"/>
      <c r="BN22" s="215"/>
      <c r="BO22" s="215"/>
      <c r="BP22" s="215"/>
      <c r="BQ22" s="221">
        <v>16</v>
      </c>
      <c r="BR22" s="222"/>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7"/>
    </row>
    <row r="23" spans="1:131" s="218" customFormat="1" ht="26.25" customHeight="1" thickBot="1" x14ac:dyDescent="0.25">
      <c r="A23" s="223" t="s">
        <v>377</v>
      </c>
      <c r="B23" s="776" t="s">
        <v>378</v>
      </c>
      <c r="C23" s="777"/>
      <c r="D23" s="777"/>
      <c r="E23" s="777"/>
      <c r="F23" s="777"/>
      <c r="G23" s="777"/>
      <c r="H23" s="777"/>
      <c r="I23" s="777"/>
      <c r="J23" s="777"/>
      <c r="K23" s="777"/>
      <c r="L23" s="777"/>
      <c r="M23" s="777"/>
      <c r="N23" s="777"/>
      <c r="O23" s="777"/>
      <c r="P23" s="778"/>
      <c r="Q23" s="779">
        <v>13060</v>
      </c>
      <c r="R23" s="780"/>
      <c r="S23" s="780"/>
      <c r="T23" s="780"/>
      <c r="U23" s="780"/>
      <c r="V23" s="780">
        <v>12641</v>
      </c>
      <c r="W23" s="780"/>
      <c r="X23" s="780"/>
      <c r="Y23" s="780"/>
      <c r="Z23" s="780"/>
      <c r="AA23" s="780">
        <v>419</v>
      </c>
      <c r="AB23" s="780"/>
      <c r="AC23" s="780"/>
      <c r="AD23" s="780"/>
      <c r="AE23" s="781"/>
      <c r="AF23" s="782">
        <v>284</v>
      </c>
      <c r="AG23" s="780"/>
      <c r="AH23" s="780"/>
      <c r="AI23" s="780"/>
      <c r="AJ23" s="783"/>
      <c r="AK23" s="784"/>
      <c r="AL23" s="785"/>
      <c r="AM23" s="785"/>
      <c r="AN23" s="785"/>
      <c r="AO23" s="785"/>
      <c r="AP23" s="780">
        <v>931</v>
      </c>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1">
        <v>17</v>
      </c>
      <c r="BR23" s="222"/>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7"/>
    </row>
    <row r="24" spans="1:131" s="218" customFormat="1" ht="26.25" customHeight="1" x14ac:dyDescent="0.2">
      <c r="A24" s="795" t="s">
        <v>379</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1">
        <v>18</v>
      </c>
      <c r="BR24" s="222"/>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7"/>
    </row>
    <row r="25" spans="1:131" ht="26.25" customHeight="1" thickBot="1" x14ac:dyDescent="0.25">
      <c r="A25" s="712" t="s">
        <v>380</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4"/>
      <c r="BP25" s="224"/>
      <c r="BQ25" s="221">
        <v>19</v>
      </c>
      <c r="BR25" s="222"/>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2">
      <c r="A26" s="714" t="s">
        <v>358</v>
      </c>
      <c r="B26" s="715"/>
      <c r="C26" s="715"/>
      <c r="D26" s="715"/>
      <c r="E26" s="715"/>
      <c r="F26" s="715"/>
      <c r="G26" s="715"/>
      <c r="H26" s="715"/>
      <c r="I26" s="715"/>
      <c r="J26" s="715"/>
      <c r="K26" s="715"/>
      <c r="L26" s="715"/>
      <c r="M26" s="715"/>
      <c r="N26" s="715"/>
      <c r="O26" s="715"/>
      <c r="P26" s="716"/>
      <c r="Q26" s="720" t="s">
        <v>381</v>
      </c>
      <c r="R26" s="721"/>
      <c r="S26" s="721"/>
      <c r="T26" s="721"/>
      <c r="U26" s="722"/>
      <c r="V26" s="720" t="s">
        <v>382</v>
      </c>
      <c r="W26" s="721"/>
      <c r="X26" s="721"/>
      <c r="Y26" s="721"/>
      <c r="Z26" s="722"/>
      <c r="AA26" s="720" t="s">
        <v>383</v>
      </c>
      <c r="AB26" s="721"/>
      <c r="AC26" s="721"/>
      <c r="AD26" s="721"/>
      <c r="AE26" s="721"/>
      <c r="AF26" s="801" t="s">
        <v>384</v>
      </c>
      <c r="AG26" s="802"/>
      <c r="AH26" s="802"/>
      <c r="AI26" s="802"/>
      <c r="AJ26" s="803"/>
      <c r="AK26" s="721" t="s">
        <v>385</v>
      </c>
      <c r="AL26" s="721"/>
      <c r="AM26" s="721"/>
      <c r="AN26" s="721"/>
      <c r="AO26" s="722"/>
      <c r="AP26" s="720" t="s">
        <v>386</v>
      </c>
      <c r="AQ26" s="721"/>
      <c r="AR26" s="721"/>
      <c r="AS26" s="721"/>
      <c r="AT26" s="722"/>
      <c r="AU26" s="720" t="s">
        <v>387</v>
      </c>
      <c r="AV26" s="721"/>
      <c r="AW26" s="721"/>
      <c r="AX26" s="721"/>
      <c r="AY26" s="722"/>
      <c r="AZ26" s="720" t="s">
        <v>388</v>
      </c>
      <c r="BA26" s="721"/>
      <c r="BB26" s="721"/>
      <c r="BC26" s="721"/>
      <c r="BD26" s="722"/>
      <c r="BE26" s="720" t="s">
        <v>365</v>
      </c>
      <c r="BF26" s="721"/>
      <c r="BG26" s="721"/>
      <c r="BH26" s="721"/>
      <c r="BI26" s="727"/>
      <c r="BJ26" s="214"/>
      <c r="BK26" s="214"/>
      <c r="BL26" s="214"/>
      <c r="BM26" s="214"/>
      <c r="BN26" s="214"/>
      <c r="BO26" s="224"/>
      <c r="BP26" s="224"/>
      <c r="BQ26" s="221">
        <v>20</v>
      </c>
      <c r="BR26" s="222"/>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5">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4"/>
      <c r="BP27" s="224"/>
      <c r="BQ27" s="221">
        <v>21</v>
      </c>
      <c r="BR27" s="222"/>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2">
      <c r="A28" s="225">
        <v>1</v>
      </c>
      <c r="B28" s="736" t="s">
        <v>389</v>
      </c>
      <c r="C28" s="737"/>
      <c r="D28" s="737"/>
      <c r="E28" s="737"/>
      <c r="F28" s="737"/>
      <c r="G28" s="737"/>
      <c r="H28" s="737"/>
      <c r="I28" s="737"/>
      <c r="J28" s="737"/>
      <c r="K28" s="737"/>
      <c r="L28" s="737"/>
      <c r="M28" s="737"/>
      <c r="N28" s="737"/>
      <c r="O28" s="737"/>
      <c r="P28" s="738"/>
      <c r="Q28" s="809">
        <v>117</v>
      </c>
      <c r="R28" s="810"/>
      <c r="S28" s="810"/>
      <c r="T28" s="810"/>
      <c r="U28" s="810"/>
      <c r="V28" s="810">
        <v>117</v>
      </c>
      <c r="W28" s="810"/>
      <c r="X28" s="810"/>
      <c r="Y28" s="810"/>
      <c r="Z28" s="810"/>
      <c r="AA28" s="810">
        <v>0</v>
      </c>
      <c r="AB28" s="810"/>
      <c r="AC28" s="810"/>
      <c r="AD28" s="810"/>
      <c r="AE28" s="811"/>
      <c r="AF28" s="812">
        <v>0</v>
      </c>
      <c r="AG28" s="810"/>
      <c r="AH28" s="810"/>
      <c r="AI28" s="810"/>
      <c r="AJ28" s="813"/>
      <c r="AK28" s="814">
        <v>28</v>
      </c>
      <c r="AL28" s="815"/>
      <c r="AM28" s="815"/>
      <c r="AN28" s="815"/>
      <c r="AO28" s="815"/>
      <c r="AP28" s="815" t="s">
        <v>489</v>
      </c>
      <c r="AQ28" s="815"/>
      <c r="AR28" s="815"/>
      <c r="AS28" s="815"/>
      <c r="AT28" s="815"/>
      <c r="AU28" s="815" t="s">
        <v>489</v>
      </c>
      <c r="AV28" s="815"/>
      <c r="AW28" s="815"/>
      <c r="AX28" s="815"/>
      <c r="AY28" s="815"/>
      <c r="AZ28" s="816" t="s">
        <v>489</v>
      </c>
      <c r="BA28" s="816"/>
      <c r="BB28" s="816"/>
      <c r="BC28" s="816"/>
      <c r="BD28" s="816"/>
      <c r="BE28" s="807"/>
      <c r="BF28" s="807"/>
      <c r="BG28" s="807"/>
      <c r="BH28" s="807"/>
      <c r="BI28" s="808"/>
      <c r="BJ28" s="214"/>
      <c r="BK28" s="214"/>
      <c r="BL28" s="214"/>
      <c r="BM28" s="214"/>
      <c r="BN28" s="214"/>
      <c r="BO28" s="224"/>
      <c r="BP28" s="224"/>
      <c r="BQ28" s="221">
        <v>22</v>
      </c>
      <c r="BR28" s="222"/>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2">
      <c r="A29" s="225">
        <v>2</v>
      </c>
      <c r="B29" s="767" t="s">
        <v>390</v>
      </c>
      <c r="C29" s="768"/>
      <c r="D29" s="768"/>
      <c r="E29" s="768"/>
      <c r="F29" s="768"/>
      <c r="G29" s="768"/>
      <c r="H29" s="768"/>
      <c r="I29" s="768"/>
      <c r="J29" s="768"/>
      <c r="K29" s="768"/>
      <c r="L29" s="768"/>
      <c r="M29" s="768"/>
      <c r="N29" s="768"/>
      <c r="O29" s="768"/>
      <c r="P29" s="769"/>
      <c r="Q29" s="770">
        <v>879</v>
      </c>
      <c r="R29" s="771"/>
      <c r="S29" s="771"/>
      <c r="T29" s="771"/>
      <c r="U29" s="771"/>
      <c r="V29" s="771">
        <v>879</v>
      </c>
      <c r="W29" s="771"/>
      <c r="X29" s="771"/>
      <c r="Y29" s="771"/>
      <c r="Z29" s="771"/>
      <c r="AA29" s="771">
        <v>0</v>
      </c>
      <c r="AB29" s="771"/>
      <c r="AC29" s="771"/>
      <c r="AD29" s="771"/>
      <c r="AE29" s="772"/>
      <c r="AF29" s="773">
        <v>0</v>
      </c>
      <c r="AG29" s="774"/>
      <c r="AH29" s="774"/>
      <c r="AI29" s="774"/>
      <c r="AJ29" s="775"/>
      <c r="AK29" s="821">
        <v>60</v>
      </c>
      <c r="AL29" s="817"/>
      <c r="AM29" s="817"/>
      <c r="AN29" s="817"/>
      <c r="AO29" s="817"/>
      <c r="AP29" s="817" t="s">
        <v>489</v>
      </c>
      <c r="AQ29" s="817"/>
      <c r="AR29" s="817"/>
      <c r="AS29" s="817"/>
      <c r="AT29" s="817"/>
      <c r="AU29" s="817" t="s">
        <v>489</v>
      </c>
      <c r="AV29" s="817"/>
      <c r="AW29" s="817"/>
      <c r="AX29" s="817"/>
      <c r="AY29" s="817"/>
      <c r="AZ29" s="818" t="s">
        <v>489</v>
      </c>
      <c r="BA29" s="818"/>
      <c r="BB29" s="818"/>
      <c r="BC29" s="818"/>
      <c r="BD29" s="818"/>
      <c r="BE29" s="819"/>
      <c r="BF29" s="819"/>
      <c r="BG29" s="819"/>
      <c r="BH29" s="819"/>
      <c r="BI29" s="820"/>
      <c r="BJ29" s="214"/>
      <c r="BK29" s="214"/>
      <c r="BL29" s="214"/>
      <c r="BM29" s="214"/>
      <c r="BN29" s="214"/>
      <c r="BO29" s="224"/>
      <c r="BP29" s="224"/>
      <c r="BQ29" s="221">
        <v>23</v>
      </c>
      <c r="BR29" s="222"/>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2">
      <c r="A30" s="225">
        <v>3</v>
      </c>
      <c r="B30" s="767" t="s">
        <v>391</v>
      </c>
      <c r="C30" s="768"/>
      <c r="D30" s="768"/>
      <c r="E30" s="768"/>
      <c r="F30" s="768"/>
      <c r="G30" s="768"/>
      <c r="H30" s="768"/>
      <c r="I30" s="768"/>
      <c r="J30" s="768"/>
      <c r="K30" s="768"/>
      <c r="L30" s="768"/>
      <c r="M30" s="768"/>
      <c r="N30" s="768"/>
      <c r="O30" s="768"/>
      <c r="P30" s="769"/>
      <c r="Q30" s="770">
        <v>99</v>
      </c>
      <c r="R30" s="771"/>
      <c r="S30" s="771"/>
      <c r="T30" s="771"/>
      <c r="U30" s="771"/>
      <c r="V30" s="771">
        <v>99</v>
      </c>
      <c r="W30" s="771"/>
      <c r="X30" s="771"/>
      <c r="Y30" s="771"/>
      <c r="Z30" s="771"/>
      <c r="AA30" s="771">
        <v>0</v>
      </c>
      <c r="AB30" s="771"/>
      <c r="AC30" s="771"/>
      <c r="AD30" s="771"/>
      <c r="AE30" s="772"/>
      <c r="AF30" s="773" t="s">
        <v>122</v>
      </c>
      <c r="AG30" s="774"/>
      <c r="AH30" s="774"/>
      <c r="AI30" s="774"/>
      <c r="AJ30" s="775"/>
      <c r="AK30" s="821">
        <v>7</v>
      </c>
      <c r="AL30" s="817"/>
      <c r="AM30" s="817"/>
      <c r="AN30" s="817"/>
      <c r="AO30" s="817"/>
      <c r="AP30" s="817" t="s">
        <v>489</v>
      </c>
      <c r="AQ30" s="817"/>
      <c r="AR30" s="817"/>
      <c r="AS30" s="817"/>
      <c r="AT30" s="817"/>
      <c r="AU30" s="817" t="s">
        <v>489</v>
      </c>
      <c r="AV30" s="817"/>
      <c r="AW30" s="817"/>
      <c r="AX30" s="817"/>
      <c r="AY30" s="817"/>
      <c r="AZ30" s="818" t="s">
        <v>489</v>
      </c>
      <c r="BA30" s="818"/>
      <c r="BB30" s="818"/>
      <c r="BC30" s="818"/>
      <c r="BD30" s="818"/>
      <c r="BE30" s="819"/>
      <c r="BF30" s="819"/>
      <c r="BG30" s="819"/>
      <c r="BH30" s="819"/>
      <c r="BI30" s="820"/>
      <c r="BJ30" s="214"/>
      <c r="BK30" s="214"/>
      <c r="BL30" s="214"/>
      <c r="BM30" s="214"/>
      <c r="BN30" s="214"/>
      <c r="BO30" s="224"/>
      <c r="BP30" s="224"/>
      <c r="BQ30" s="221">
        <v>24</v>
      </c>
      <c r="BR30" s="222"/>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2">
      <c r="A31" s="225">
        <v>4</v>
      </c>
      <c r="B31" s="767" t="s">
        <v>392</v>
      </c>
      <c r="C31" s="768"/>
      <c r="D31" s="768"/>
      <c r="E31" s="768"/>
      <c r="F31" s="768"/>
      <c r="G31" s="768"/>
      <c r="H31" s="768"/>
      <c r="I31" s="768"/>
      <c r="J31" s="768"/>
      <c r="K31" s="768"/>
      <c r="L31" s="768"/>
      <c r="M31" s="768"/>
      <c r="N31" s="768"/>
      <c r="O31" s="768"/>
      <c r="P31" s="769"/>
      <c r="Q31" s="770">
        <v>974</v>
      </c>
      <c r="R31" s="771"/>
      <c r="S31" s="771"/>
      <c r="T31" s="771"/>
      <c r="U31" s="771"/>
      <c r="V31" s="771">
        <v>965</v>
      </c>
      <c r="W31" s="771"/>
      <c r="X31" s="771"/>
      <c r="Y31" s="771"/>
      <c r="Z31" s="771"/>
      <c r="AA31" s="771">
        <v>9</v>
      </c>
      <c r="AB31" s="771"/>
      <c r="AC31" s="771"/>
      <c r="AD31" s="771"/>
      <c r="AE31" s="772"/>
      <c r="AF31" s="773">
        <v>9</v>
      </c>
      <c r="AG31" s="774"/>
      <c r="AH31" s="774"/>
      <c r="AI31" s="774"/>
      <c r="AJ31" s="775"/>
      <c r="AK31" s="821">
        <v>166</v>
      </c>
      <c r="AL31" s="817"/>
      <c r="AM31" s="817"/>
      <c r="AN31" s="817"/>
      <c r="AO31" s="817"/>
      <c r="AP31" s="817" t="s">
        <v>489</v>
      </c>
      <c r="AQ31" s="817"/>
      <c r="AR31" s="817"/>
      <c r="AS31" s="817"/>
      <c r="AT31" s="817"/>
      <c r="AU31" s="817" t="s">
        <v>489</v>
      </c>
      <c r="AV31" s="817"/>
      <c r="AW31" s="817"/>
      <c r="AX31" s="817"/>
      <c r="AY31" s="817"/>
      <c r="AZ31" s="818" t="s">
        <v>489</v>
      </c>
      <c r="BA31" s="818"/>
      <c r="BB31" s="818"/>
      <c r="BC31" s="818"/>
      <c r="BD31" s="818"/>
      <c r="BE31" s="819"/>
      <c r="BF31" s="819"/>
      <c r="BG31" s="819"/>
      <c r="BH31" s="819"/>
      <c r="BI31" s="820"/>
      <c r="BJ31" s="214"/>
      <c r="BK31" s="214"/>
      <c r="BL31" s="214"/>
      <c r="BM31" s="214"/>
      <c r="BN31" s="214"/>
      <c r="BO31" s="224"/>
      <c r="BP31" s="224"/>
      <c r="BQ31" s="221">
        <v>25</v>
      </c>
      <c r="BR31" s="222"/>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2">
      <c r="A32" s="225">
        <v>5</v>
      </c>
      <c r="B32" s="767" t="s">
        <v>393</v>
      </c>
      <c r="C32" s="768"/>
      <c r="D32" s="768"/>
      <c r="E32" s="768"/>
      <c r="F32" s="768"/>
      <c r="G32" s="768"/>
      <c r="H32" s="768"/>
      <c r="I32" s="768"/>
      <c r="J32" s="768"/>
      <c r="K32" s="768"/>
      <c r="L32" s="768"/>
      <c r="M32" s="768"/>
      <c r="N32" s="768"/>
      <c r="O32" s="768"/>
      <c r="P32" s="769"/>
      <c r="Q32" s="770">
        <v>7</v>
      </c>
      <c r="R32" s="771"/>
      <c r="S32" s="771"/>
      <c r="T32" s="771"/>
      <c r="U32" s="771"/>
      <c r="V32" s="771">
        <v>7</v>
      </c>
      <c r="W32" s="771"/>
      <c r="X32" s="771"/>
      <c r="Y32" s="771"/>
      <c r="Z32" s="771"/>
      <c r="AA32" s="771">
        <v>0</v>
      </c>
      <c r="AB32" s="771"/>
      <c r="AC32" s="771"/>
      <c r="AD32" s="771"/>
      <c r="AE32" s="772"/>
      <c r="AF32" s="773" t="s">
        <v>122</v>
      </c>
      <c r="AG32" s="774"/>
      <c r="AH32" s="774"/>
      <c r="AI32" s="774"/>
      <c r="AJ32" s="775"/>
      <c r="AK32" s="821">
        <v>4</v>
      </c>
      <c r="AL32" s="817"/>
      <c r="AM32" s="817"/>
      <c r="AN32" s="817"/>
      <c r="AO32" s="817"/>
      <c r="AP32" s="817" t="s">
        <v>489</v>
      </c>
      <c r="AQ32" s="817"/>
      <c r="AR32" s="817"/>
      <c r="AS32" s="817"/>
      <c r="AT32" s="817"/>
      <c r="AU32" s="817" t="s">
        <v>489</v>
      </c>
      <c r="AV32" s="817"/>
      <c r="AW32" s="817"/>
      <c r="AX32" s="817"/>
      <c r="AY32" s="817"/>
      <c r="AZ32" s="818" t="s">
        <v>489</v>
      </c>
      <c r="BA32" s="818"/>
      <c r="BB32" s="818"/>
      <c r="BC32" s="818"/>
      <c r="BD32" s="818"/>
      <c r="BE32" s="819"/>
      <c r="BF32" s="819"/>
      <c r="BG32" s="819"/>
      <c r="BH32" s="819"/>
      <c r="BI32" s="820"/>
      <c r="BJ32" s="214"/>
      <c r="BK32" s="214"/>
      <c r="BL32" s="214"/>
      <c r="BM32" s="214"/>
      <c r="BN32" s="214"/>
      <c r="BO32" s="224"/>
      <c r="BP32" s="224"/>
      <c r="BQ32" s="221">
        <v>26</v>
      </c>
      <c r="BR32" s="222"/>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2">
      <c r="A33" s="225">
        <v>6</v>
      </c>
      <c r="B33" s="767" t="s">
        <v>394</v>
      </c>
      <c r="C33" s="768"/>
      <c r="D33" s="768"/>
      <c r="E33" s="768"/>
      <c r="F33" s="768"/>
      <c r="G33" s="768"/>
      <c r="H33" s="768"/>
      <c r="I33" s="768"/>
      <c r="J33" s="768"/>
      <c r="K33" s="768"/>
      <c r="L33" s="768"/>
      <c r="M33" s="768"/>
      <c r="N33" s="768"/>
      <c r="O33" s="768"/>
      <c r="P33" s="769"/>
      <c r="Q33" s="770">
        <v>552</v>
      </c>
      <c r="R33" s="771"/>
      <c r="S33" s="771"/>
      <c r="T33" s="771"/>
      <c r="U33" s="771"/>
      <c r="V33" s="771">
        <v>497</v>
      </c>
      <c r="W33" s="771"/>
      <c r="X33" s="771"/>
      <c r="Y33" s="771"/>
      <c r="Z33" s="771"/>
      <c r="AA33" s="771">
        <v>55</v>
      </c>
      <c r="AB33" s="771"/>
      <c r="AC33" s="771"/>
      <c r="AD33" s="771"/>
      <c r="AE33" s="772"/>
      <c r="AF33" s="773">
        <v>26</v>
      </c>
      <c r="AG33" s="774"/>
      <c r="AH33" s="774"/>
      <c r="AI33" s="774"/>
      <c r="AJ33" s="775"/>
      <c r="AK33" s="821">
        <v>162</v>
      </c>
      <c r="AL33" s="817"/>
      <c r="AM33" s="817"/>
      <c r="AN33" s="817"/>
      <c r="AO33" s="817"/>
      <c r="AP33" s="817">
        <v>215</v>
      </c>
      <c r="AQ33" s="817"/>
      <c r="AR33" s="817"/>
      <c r="AS33" s="817"/>
      <c r="AT33" s="817"/>
      <c r="AU33" s="817">
        <v>191</v>
      </c>
      <c r="AV33" s="817"/>
      <c r="AW33" s="817"/>
      <c r="AX33" s="817"/>
      <c r="AY33" s="817"/>
      <c r="AZ33" s="818" t="s">
        <v>489</v>
      </c>
      <c r="BA33" s="818"/>
      <c r="BB33" s="818"/>
      <c r="BC33" s="818"/>
      <c r="BD33" s="818"/>
      <c r="BE33" s="819" t="s">
        <v>395</v>
      </c>
      <c r="BF33" s="819"/>
      <c r="BG33" s="819"/>
      <c r="BH33" s="819"/>
      <c r="BI33" s="820"/>
      <c r="BJ33" s="214"/>
      <c r="BK33" s="214"/>
      <c r="BL33" s="214"/>
      <c r="BM33" s="214"/>
      <c r="BN33" s="214"/>
      <c r="BO33" s="224"/>
      <c r="BP33" s="224"/>
      <c r="BQ33" s="221">
        <v>27</v>
      </c>
      <c r="BR33" s="222"/>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2">
      <c r="A34" s="225">
        <v>7</v>
      </c>
      <c r="B34" s="767" t="s">
        <v>568</v>
      </c>
      <c r="C34" s="768" t="s">
        <v>568</v>
      </c>
      <c r="D34" s="768" t="s">
        <v>568</v>
      </c>
      <c r="E34" s="768" t="s">
        <v>568</v>
      </c>
      <c r="F34" s="768" t="s">
        <v>568</v>
      </c>
      <c r="G34" s="768" t="s">
        <v>568</v>
      </c>
      <c r="H34" s="768" t="s">
        <v>568</v>
      </c>
      <c r="I34" s="768" t="s">
        <v>568</v>
      </c>
      <c r="J34" s="768" t="s">
        <v>568</v>
      </c>
      <c r="K34" s="768" t="s">
        <v>568</v>
      </c>
      <c r="L34" s="768" t="s">
        <v>568</v>
      </c>
      <c r="M34" s="768" t="s">
        <v>568</v>
      </c>
      <c r="N34" s="768" t="s">
        <v>568</v>
      </c>
      <c r="O34" s="768" t="s">
        <v>568</v>
      </c>
      <c r="P34" s="769" t="s">
        <v>568</v>
      </c>
      <c r="Q34" s="770">
        <v>127</v>
      </c>
      <c r="R34" s="771"/>
      <c r="S34" s="771"/>
      <c r="T34" s="771"/>
      <c r="U34" s="771"/>
      <c r="V34" s="771">
        <v>125</v>
      </c>
      <c r="W34" s="771"/>
      <c r="X34" s="771"/>
      <c r="Y34" s="771"/>
      <c r="Z34" s="771"/>
      <c r="AA34" s="771">
        <v>2</v>
      </c>
      <c r="AB34" s="771"/>
      <c r="AC34" s="771"/>
      <c r="AD34" s="771"/>
      <c r="AE34" s="772"/>
      <c r="AF34" s="773">
        <v>11</v>
      </c>
      <c r="AG34" s="774"/>
      <c r="AH34" s="774"/>
      <c r="AI34" s="774"/>
      <c r="AJ34" s="775"/>
      <c r="AK34" s="821">
        <v>154</v>
      </c>
      <c r="AL34" s="817"/>
      <c r="AM34" s="817"/>
      <c r="AN34" s="817"/>
      <c r="AO34" s="817"/>
      <c r="AP34" s="817">
        <v>176</v>
      </c>
      <c r="AQ34" s="817"/>
      <c r="AR34" s="817"/>
      <c r="AS34" s="817"/>
      <c r="AT34" s="817"/>
      <c r="AU34" s="817">
        <v>176</v>
      </c>
      <c r="AV34" s="817"/>
      <c r="AW34" s="817"/>
      <c r="AX34" s="817"/>
      <c r="AY34" s="817"/>
      <c r="AZ34" s="818" t="s">
        <v>489</v>
      </c>
      <c r="BA34" s="818"/>
      <c r="BB34" s="818"/>
      <c r="BC34" s="818"/>
      <c r="BD34" s="818"/>
      <c r="BE34" s="819" t="s">
        <v>395</v>
      </c>
      <c r="BF34" s="819"/>
      <c r="BG34" s="819"/>
      <c r="BH34" s="819"/>
      <c r="BI34" s="820"/>
      <c r="BJ34" s="214"/>
      <c r="BK34" s="214"/>
      <c r="BL34" s="214"/>
      <c r="BM34" s="214"/>
      <c r="BN34" s="214"/>
      <c r="BO34" s="224"/>
      <c r="BP34" s="224"/>
      <c r="BQ34" s="221">
        <v>28</v>
      </c>
      <c r="BR34" s="222"/>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2">
      <c r="A35" s="225">
        <v>8</v>
      </c>
      <c r="B35" s="767" t="s">
        <v>569</v>
      </c>
      <c r="C35" s="768" t="s">
        <v>569</v>
      </c>
      <c r="D35" s="768" t="s">
        <v>569</v>
      </c>
      <c r="E35" s="768" t="s">
        <v>569</v>
      </c>
      <c r="F35" s="768" t="s">
        <v>569</v>
      </c>
      <c r="G35" s="768" t="s">
        <v>569</v>
      </c>
      <c r="H35" s="768" t="s">
        <v>569</v>
      </c>
      <c r="I35" s="768" t="s">
        <v>569</v>
      </c>
      <c r="J35" s="768" t="s">
        <v>569</v>
      </c>
      <c r="K35" s="768" t="s">
        <v>569</v>
      </c>
      <c r="L35" s="768" t="s">
        <v>569</v>
      </c>
      <c r="M35" s="768" t="s">
        <v>569</v>
      </c>
      <c r="N35" s="768" t="s">
        <v>569</v>
      </c>
      <c r="O35" s="768" t="s">
        <v>569</v>
      </c>
      <c r="P35" s="769" t="s">
        <v>569</v>
      </c>
      <c r="Q35" s="770">
        <v>380</v>
      </c>
      <c r="R35" s="771"/>
      <c r="S35" s="771"/>
      <c r="T35" s="771"/>
      <c r="U35" s="771"/>
      <c r="V35" s="771">
        <v>365</v>
      </c>
      <c r="W35" s="771"/>
      <c r="X35" s="771"/>
      <c r="Y35" s="771"/>
      <c r="Z35" s="771"/>
      <c r="AA35" s="771">
        <v>15</v>
      </c>
      <c r="AB35" s="771"/>
      <c r="AC35" s="771"/>
      <c r="AD35" s="771"/>
      <c r="AE35" s="772"/>
      <c r="AF35" s="773">
        <v>26</v>
      </c>
      <c r="AG35" s="774"/>
      <c r="AH35" s="774"/>
      <c r="AI35" s="774"/>
      <c r="AJ35" s="775"/>
      <c r="AK35" s="821">
        <v>218</v>
      </c>
      <c r="AL35" s="817"/>
      <c r="AM35" s="817"/>
      <c r="AN35" s="817"/>
      <c r="AO35" s="817"/>
      <c r="AP35" s="817">
        <v>261</v>
      </c>
      <c r="AQ35" s="817"/>
      <c r="AR35" s="817"/>
      <c r="AS35" s="817"/>
      <c r="AT35" s="817"/>
      <c r="AU35" s="817">
        <v>261</v>
      </c>
      <c r="AV35" s="817"/>
      <c r="AW35" s="817"/>
      <c r="AX35" s="817"/>
      <c r="AY35" s="817"/>
      <c r="AZ35" s="818" t="s">
        <v>489</v>
      </c>
      <c r="BA35" s="818"/>
      <c r="BB35" s="818"/>
      <c r="BC35" s="818"/>
      <c r="BD35" s="818"/>
      <c r="BE35" s="819" t="s">
        <v>395</v>
      </c>
      <c r="BF35" s="819"/>
      <c r="BG35" s="819"/>
      <c r="BH35" s="819"/>
      <c r="BI35" s="820"/>
      <c r="BJ35" s="214"/>
      <c r="BK35" s="214"/>
      <c r="BL35" s="214"/>
      <c r="BM35" s="214"/>
      <c r="BN35" s="214"/>
      <c r="BO35" s="224"/>
      <c r="BP35" s="224"/>
      <c r="BQ35" s="221">
        <v>29</v>
      </c>
      <c r="BR35" s="222"/>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2">
      <c r="A36" s="225">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4"/>
      <c r="BP36" s="224"/>
      <c r="BQ36" s="221">
        <v>30</v>
      </c>
      <c r="BR36" s="222"/>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2">
      <c r="A37" s="225">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4"/>
      <c r="BP37" s="224"/>
      <c r="BQ37" s="221">
        <v>31</v>
      </c>
      <c r="BR37" s="222"/>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2">
      <c r="A38" s="225">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4"/>
      <c r="BP38" s="224"/>
      <c r="BQ38" s="221">
        <v>32</v>
      </c>
      <c r="BR38" s="222"/>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2">
      <c r="A39" s="225">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4"/>
      <c r="BP39" s="224"/>
      <c r="BQ39" s="221">
        <v>33</v>
      </c>
      <c r="BR39" s="222"/>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2">
      <c r="A40" s="221">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4"/>
      <c r="BP40" s="224"/>
      <c r="BQ40" s="221">
        <v>34</v>
      </c>
      <c r="BR40" s="222"/>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2">
      <c r="A41" s="221">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4"/>
      <c r="BP41" s="224"/>
      <c r="BQ41" s="221">
        <v>35</v>
      </c>
      <c r="BR41" s="222"/>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2">
      <c r="A42" s="221">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4"/>
      <c r="BP42" s="224"/>
      <c r="BQ42" s="221">
        <v>36</v>
      </c>
      <c r="BR42" s="222"/>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2">
      <c r="A43" s="221">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4"/>
      <c r="BP43" s="224"/>
      <c r="BQ43" s="221">
        <v>37</v>
      </c>
      <c r="BR43" s="222"/>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2">
      <c r="A44" s="221">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4"/>
      <c r="BP44" s="224"/>
      <c r="BQ44" s="221">
        <v>38</v>
      </c>
      <c r="BR44" s="222"/>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2">
      <c r="A45" s="221">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4"/>
      <c r="BP45" s="224"/>
      <c r="BQ45" s="221">
        <v>39</v>
      </c>
      <c r="BR45" s="222"/>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2">
      <c r="A46" s="221">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4"/>
      <c r="BP46" s="224"/>
      <c r="BQ46" s="221">
        <v>40</v>
      </c>
      <c r="BR46" s="222"/>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2">
      <c r="A47" s="221">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4"/>
      <c r="BP47" s="224"/>
      <c r="BQ47" s="221">
        <v>41</v>
      </c>
      <c r="BR47" s="222"/>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2">
      <c r="A48" s="221">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4"/>
      <c r="BP48" s="224"/>
      <c r="BQ48" s="221">
        <v>42</v>
      </c>
      <c r="BR48" s="222"/>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2">
      <c r="A49" s="221">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4"/>
      <c r="BP49" s="224"/>
      <c r="BQ49" s="221">
        <v>43</v>
      </c>
      <c r="BR49" s="222"/>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2">
      <c r="A50" s="221">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4"/>
      <c r="BP50" s="224"/>
      <c r="BQ50" s="221">
        <v>44</v>
      </c>
      <c r="BR50" s="222"/>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2">
      <c r="A51" s="221">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4"/>
      <c r="BP51" s="224"/>
      <c r="BQ51" s="221">
        <v>45</v>
      </c>
      <c r="BR51" s="222"/>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2">
      <c r="A52" s="221">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4"/>
      <c r="BP52" s="224"/>
      <c r="BQ52" s="221">
        <v>46</v>
      </c>
      <c r="BR52" s="222"/>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2">
      <c r="A53" s="221">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4"/>
      <c r="BP53" s="224"/>
      <c r="BQ53" s="221">
        <v>47</v>
      </c>
      <c r="BR53" s="222"/>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2">
      <c r="A54" s="221">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4"/>
      <c r="BP54" s="224"/>
      <c r="BQ54" s="221">
        <v>48</v>
      </c>
      <c r="BR54" s="222"/>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2">
      <c r="A55" s="221">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4"/>
      <c r="BP55" s="224"/>
      <c r="BQ55" s="221">
        <v>49</v>
      </c>
      <c r="BR55" s="222"/>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2">
      <c r="A56" s="221">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4"/>
      <c r="BP56" s="224"/>
      <c r="BQ56" s="221">
        <v>50</v>
      </c>
      <c r="BR56" s="222"/>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2">
      <c r="A57" s="221">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4"/>
      <c r="BP57" s="224"/>
      <c r="BQ57" s="221">
        <v>51</v>
      </c>
      <c r="BR57" s="222"/>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2">
      <c r="A58" s="221">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4"/>
      <c r="BP58" s="224"/>
      <c r="BQ58" s="221">
        <v>52</v>
      </c>
      <c r="BR58" s="222"/>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2">
      <c r="A59" s="221">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4"/>
      <c r="BP59" s="224"/>
      <c r="BQ59" s="221">
        <v>53</v>
      </c>
      <c r="BR59" s="222"/>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2">
      <c r="A60" s="221">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4"/>
      <c r="BP60" s="224"/>
      <c r="BQ60" s="221">
        <v>54</v>
      </c>
      <c r="BR60" s="222"/>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5">
      <c r="A61" s="221">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4"/>
      <c r="BP61" s="224"/>
      <c r="BQ61" s="221">
        <v>55</v>
      </c>
      <c r="BR61" s="222"/>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2">
      <c r="A62" s="221">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396</v>
      </c>
      <c r="BK62" s="793"/>
      <c r="BL62" s="793"/>
      <c r="BM62" s="793"/>
      <c r="BN62" s="794"/>
      <c r="BO62" s="224"/>
      <c r="BP62" s="224"/>
      <c r="BQ62" s="221">
        <v>56</v>
      </c>
      <c r="BR62" s="222"/>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5">
      <c r="A63" s="223" t="s">
        <v>377</v>
      </c>
      <c r="B63" s="776" t="s">
        <v>397</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72</v>
      </c>
      <c r="AG63" s="831"/>
      <c r="AH63" s="831"/>
      <c r="AI63" s="831"/>
      <c r="AJ63" s="832"/>
      <c r="AK63" s="833"/>
      <c r="AL63" s="828"/>
      <c r="AM63" s="828"/>
      <c r="AN63" s="828"/>
      <c r="AO63" s="828"/>
      <c r="AP63" s="831">
        <v>652</v>
      </c>
      <c r="AQ63" s="831"/>
      <c r="AR63" s="831"/>
      <c r="AS63" s="831"/>
      <c r="AT63" s="831"/>
      <c r="AU63" s="831">
        <v>628</v>
      </c>
      <c r="AV63" s="831"/>
      <c r="AW63" s="831"/>
      <c r="AX63" s="831"/>
      <c r="AY63" s="831"/>
      <c r="AZ63" s="835"/>
      <c r="BA63" s="835"/>
      <c r="BB63" s="835"/>
      <c r="BC63" s="835"/>
      <c r="BD63" s="835"/>
      <c r="BE63" s="836"/>
      <c r="BF63" s="836"/>
      <c r="BG63" s="836"/>
      <c r="BH63" s="836"/>
      <c r="BI63" s="837"/>
      <c r="BJ63" s="838" t="s">
        <v>122</v>
      </c>
      <c r="BK63" s="839"/>
      <c r="BL63" s="839"/>
      <c r="BM63" s="839"/>
      <c r="BN63" s="840"/>
      <c r="BO63" s="224"/>
      <c r="BP63" s="224"/>
      <c r="BQ63" s="221">
        <v>57</v>
      </c>
      <c r="BR63" s="222"/>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5">
      <c r="A65" s="214" t="s">
        <v>398</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2">
      <c r="A66" s="714" t="s">
        <v>399</v>
      </c>
      <c r="B66" s="715"/>
      <c r="C66" s="715"/>
      <c r="D66" s="715"/>
      <c r="E66" s="715"/>
      <c r="F66" s="715"/>
      <c r="G66" s="715"/>
      <c r="H66" s="715"/>
      <c r="I66" s="715"/>
      <c r="J66" s="715"/>
      <c r="K66" s="715"/>
      <c r="L66" s="715"/>
      <c r="M66" s="715"/>
      <c r="N66" s="715"/>
      <c r="O66" s="715"/>
      <c r="P66" s="716"/>
      <c r="Q66" s="720" t="s">
        <v>381</v>
      </c>
      <c r="R66" s="721"/>
      <c r="S66" s="721"/>
      <c r="T66" s="721"/>
      <c r="U66" s="722"/>
      <c r="V66" s="720" t="s">
        <v>382</v>
      </c>
      <c r="W66" s="721"/>
      <c r="X66" s="721"/>
      <c r="Y66" s="721"/>
      <c r="Z66" s="722"/>
      <c r="AA66" s="720" t="s">
        <v>383</v>
      </c>
      <c r="AB66" s="721"/>
      <c r="AC66" s="721"/>
      <c r="AD66" s="721"/>
      <c r="AE66" s="722"/>
      <c r="AF66" s="841" t="s">
        <v>384</v>
      </c>
      <c r="AG66" s="802"/>
      <c r="AH66" s="802"/>
      <c r="AI66" s="802"/>
      <c r="AJ66" s="842"/>
      <c r="AK66" s="720" t="s">
        <v>385</v>
      </c>
      <c r="AL66" s="715"/>
      <c r="AM66" s="715"/>
      <c r="AN66" s="715"/>
      <c r="AO66" s="716"/>
      <c r="AP66" s="720" t="s">
        <v>386</v>
      </c>
      <c r="AQ66" s="721"/>
      <c r="AR66" s="721"/>
      <c r="AS66" s="721"/>
      <c r="AT66" s="722"/>
      <c r="AU66" s="720" t="s">
        <v>400</v>
      </c>
      <c r="AV66" s="721"/>
      <c r="AW66" s="721"/>
      <c r="AX66" s="721"/>
      <c r="AY66" s="722"/>
      <c r="AZ66" s="720" t="s">
        <v>365</v>
      </c>
      <c r="BA66" s="721"/>
      <c r="BB66" s="721"/>
      <c r="BC66" s="721"/>
      <c r="BD66" s="727"/>
      <c r="BE66" s="224"/>
      <c r="BF66" s="224"/>
      <c r="BG66" s="224"/>
      <c r="BH66" s="224"/>
      <c r="BI66" s="224"/>
      <c r="BJ66" s="224"/>
      <c r="BK66" s="224"/>
      <c r="BL66" s="224"/>
      <c r="BM66" s="224"/>
      <c r="BN66" s="224"/>
      <c r="BO66" s="224"/>
      <c r="BP66" s="224"/>
      <c r="BQ66" s="221">
        <v>60</v>
      </c>
      <c r="BR66" s="226"/>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5">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4"/>
      <c r="BF67" s="224"/>
      <c r="BG67" s="224"/>
      <c r="BH67" s="224"/>
      <c r="BI67" s="224"/>
      <c r="BJ67" s="224"/>
      <c r="BK67" s="224"/>
      <c r="BL67" s="224"/>
      <c r="BM67" s="224"/>
      <c r="BN67" s="224"/>
      <c r="BO67" s="224"/>
      <c r="BP67" s="224"/>
      <c r="BQ67" s="221">
        <v>61</v>
      </c>
      <c r="BR67" s="226"/>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2">
      <c r="A68" s="219">
        <v>1</v>
      </c>
      <c r="B68" s="856" t="s">
        <v>555</v>
      </c>
      <c r="C68" s="857"/>
      <c r="D68" s="857"/>
      <c r="E68" s="857"/>
      <c r="F68" s="857"/>
      <c r="G68" s="857"/>
      <c r="H68" s="857"/>
      <c r="I68" s="857"/>
      <c r="J68" s="857"/>
      <c r="K68" s="857"/>
      <c r="L68" s="857"/>
      <c r="M68" s="857"/>
      <c r="N68" s="857"/>
      <c r="O68" s="857"/>
      <c r="P68" s="858"/>
      <c r="Q68" s="859">
        <v>10591</v>
      </c>
      <c r="R68" s="853"/>
      <c r="S68" s="853"/>
      <c r="T68" s="853"/>
      <c r="U68" s="853"/>
      <c r="V68" s="853">
        <v>10999</v>
      </c>
      <c r="W68" s="853"/>
      <c r="X68" s="853"/>
      <c r="Y68" s="853"/>
      <c r="Z68" s="853"/>
      <c r="AA68" s="853">
        <v>-408</v>
      </c>
      <c r="AB68" s="853"/>
      <c r="AC68" s="853"/>
      <c r="AD68" s="853"/>
      <c r="AE68" s="853"/>
      <c r="AF68" s="853">
        <v>514</v>
      </c>
      <c r="AG68" s="853"/>
      <c r="AH68" s="853"/>
      <c r="AI68" s="853"/>
      <c r="AJ68" s="853"/>
      <c r="AK68" s="853" t="s">
        <v>489</v>
      </c>
      <c r="AL68" s="853"/>
      <c r="AM68" s="853"/>
      <c r="AN68" s="853"/>
      <c r="AO68" s="853"/>
      <c r="AP68" s="853">
        <v>5804</v>
      </c>
      <c r="AQ68" s="853"/>
      <c r="AR68" s="853"/>
      <c r="AS68" s="853"/>
      <c r="AT68" s="853"/>
      <c r="AU68" s="853">
        <v>109</v>
      </c>
      <c r="AV68" s="853"/>
      <c r="AW68" s="853"/>
      <c r="AX68" s="853"/>
      <c r="AY68" s="853"/>
      <c r="AZ68" s="854"/>
      <c r="BA68" s="854"/>
      <c r="BB68" s="854"/>
      <c r="BC68" s="854"/>
      <c r="BD68" s="855"/>
      <c r="BE68" s="224"/>
      <c r="BF68" s="224"/>
      <c r="BG68" s="224"/>
      <c r="BH68" s="224"/>
      <c r="BI68" s="224"/>
      <c r="BJ68" s="224"/>
      <c r="BK68" s="224"/>
      <c r="BL68" s="224"/>
      <c r="BM68" s="224"/>
      <c r="BN68" s="224"/>
      <c r="BO68" s="224"/>
      <c r="BP68" s="224"/>
      <c r="BQ68" s="221">
        <v>62</v>
      </c>
      <c r="BR68" s="226"/>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2">
      <c r="A69" s="221">
        <v>2</v>
      </c>
      <c r="B69" s="860" t="s">
        <v>556</v>
      </c>
      <c r="C69" s="861"/>
      <c r="D69" s="861"/>
      <c r="E69" s="861"/>
      <c r="F69" s="861"/>
      <c r="G69" s="861"/>
      <c r="H69" s="861"/>
      <c r="I69" s="861"/>
      <c r="J69" s="861"/>
      <c r="K69" s="861"/>
      <c r="L69" s="861"/>
      <c r="M69" s="861"/>
      <c r="N69" s="861"/>
      <c r="O69" s="861"/>
      <c r="P69" s="862"/>
      <c r="Q69" s="863">
        <v>1496</v>
      </c>
      <c r="R69" s="817"/>
      <c r="S69" s="817"/>
      <c r="T69" s="817"/>
      <c r="U69" s="817"/>
      <c r="V69" s="817">
        <v>1453</v>
      </c>
      <c r="W69" s="817"/>
      <c r="X69" s="817"/>
      <c r="Y69" s="817"/>
      <c r="Z69" s="817"/>
      <c r="AA69" s="817">
        <v>44</v>
      </c>
      <c r="AB69" s="817"/>
      <c r="AC69" s="817"/>
      <c r="AD69" s="817"/>
      <c r="AE69" s="817"/>
      <c r="AF69" s="817">
        <v>44</v>
      </c>
      <c r="AG69" s="817"/>
      <c r="AH69" s="817"/>
      <c r="AI69" s="817"/>
      <c r="AJ69" s="817"/>
      <c r="AK69" s="817">
        <v>15</v>
      </c>
      <c r="AL69" s="817"/>
      <c r="AM69" s="817"/>
      <c r="AN69" s="817"/>
      <c r="AO69" s="817"/>
      <c r="AP69" s="817">
        <v>503</v>
      </c>
      <c r="AQ69" s="817"/>
      <c r="AR69" s="817"/>
      <c r="AS69" s="817"/>
      <c r="AT69" s="817"/>
      <c r="AU69" s="817">
        <v>72</v>
      </c>
      <c r="AV69" s="817"/>
      <c r="AW69" s="817"/>
      <c r="AX69" s="817"/>
      <c r="AY69" s="817"/>
      <c r="AZ69" s="819"/>
      <c r="BA69" s="819"/>
      <c r="BB69" s="819"/>
      <c r="BC69" s="819"/>
      <c r="BD69" s="820"/>
      <c r="BE69" s="224"/>
      <c r="BF69" s="224"/>
      <c r="BG69" s="224"/>
      <c r="BH69" s="224"/>
      <c r="BI69" s="224"/>
      <c r="BJ69" s="224"/>
      <c r="BK69" s="224"/>
      <c r="BL69" s="224"/>
      <c r="BM69" s="224"/>
      <c r="BN69" s="224"/>
      <c r="BO69" s="224"/>
      <c r="BP69" s="224"/>
      <c r="BQ69" s="221">
        <v>63</v>
      </c>
      <c r="BR69" s="226"/>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2">
      <c r="A70" s="221">
        <v>3</v>
      </c>
      <c r="B70" s="860" t="s">
        <v>557</v>
      </c>
      <c r="C70" s="861"/>
      <c r="D70" s="861"/>
      <c r="E70" s="861"/>
      <c r="F70" s="861"/>
      <c r="G70" s="861"/>
      <c r="H70" s="861"/>
      <c r="I70" s="861"/>
      <c r="J70" s="861"/>
      <c r="K70" s="861"/>
      <c r="L70" s="861"/>
      <c r="M70" s="861"/>
      <c r="N70" s="861"/>
      <c r="O70" s="861"/>
      <c r="P70" s="862"/>
      <c r="Q70" s="863">
        <v>182</v>
      </c>
      <c r="R70" s="817"/>
      <c r="S70" s="817"/>
      <c r="T70" s="817"/>
      <c r="U70" s="817"/>
      <c r="V70" s="817">
        <v>175</v>
      </c>
      <c r="W70" s="817"/>
      <c r="X70" s="817"/>
      <c r="Y70" s="817"/>
      <c r="Z70" s="817"/>
      <c r="AA70" s="817">
        <v>7</v>
      </c>
      <c r="AB70" s="817"/>
      <c r="AC70" s="817"/>
      <c r="AD70" s="817"/>
      <c r="AE70" s="817"/>
      <c r="AF70" s="817">
        <v>7</v>
      </c>
      <c r="AG70" s="817"/>
      <c r="AH70" s="817"/>
      <c r="AI70" s="817"/>
      <c r="AJ70" s="817"/>
      <c r="AK70" s="817">
        <v>25</v>
      </c>
      <c r="AL70" s="817"/>
      <c r="AM70" s="817"/>
      <c r="AN70" s="817"/>
      <c r="AO70" s="817"/>
      <c r="AP70" s="817" t="s">
        <v>564</v>
      </c>
      <c r="AQ70" s="817"/>
      <c r="AR70" s="817"/>
      <c r="AS70" s="817"/>
      <c r="AT70" s="817"/>
      <c r="AU70" s="817" t="s">
        <v>564</v>
      </c>
      <c r="AV70" s="817"/>
      <c r="AW70" s="817"/>
      <c r="AX70" s="817"/>
      <c r="AY70" s="817"/>
      <c r="AZ70" s="819"/>
      <c r="BA70" s="819"/>
      <c r="BB70" s="819"/>
      <c r="BC70" s="819"/>
      <c r="BD70" s="820"/>
      <c r="BE70" s="224"/>
      <c r="BF70" s="224"/>
      <c r="BG70" s="224"/>
      <c r="BH70" s="224"/>
      <c r="BI70" s="224"/>
      <c r="BJ70" s="224"/>
      <c r="BK70" s="224"/>
      <c r="BL70" s="224"/>
      <c r="BM70" s="224"/>
      <c r="BN70" s="224"/>
      <c r="BO70" s="224"/>
      <c r="BP70" s="224"/>
      <c r="BQ70" s="221">
        <v>64</v>
      </c>
      <c r="BR70" s="226"/>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2">
      <c r="A71" s="221">
        <v>4</v>
      </c>
      <c r="B71" s="860" t="s">
        <v>558</v>
      </c>
      <c r="C71" s="861"/>
      <c r="D71" s="861"/>
      <c r="E71" s="861"/>
      <c r="F71" s="861"/>
      <c r="G71" s="861"/>
      <c r="H71" s="861"/>
      <c r="I71" s="861"/>
      <c r="J71" s="861"/>
      <c r="K71" s="861"/>
      <c r="L71" s="861"/>
      <c r="M71" s="861"/>
      <c r="N71" s="861"/>
      <c r="O71" s="861"/>
      <c r="P71" s="862"/>
      <c r="Q71" s="863">
        <v>1079</v>
      </c>
      <c r="R71" s="817"/>
      <c r="S71" s="817"/>
      <c r="T71" s="817"/>
      <c r="U71" s="817"/>
      <c r="V71" s="817">
        <v>1078</v>
      </c>
      <c r="W71" s="817"/>
      <c r="X71" s="817"/>
      <c r="Y71" s="817"/>
      <c r="Z71" s="817"/>
      <c r="AA71" s="817">
        <v>1</v>
      </c>
      <c r="AB71" s="817"/>
      <c r="AC71" s="817"/>
      <c r="AD71" s="817"/>
      <c r="AE71" s="817"/>
      <c r="AF71" s="817">
        <v>1</v>
      </c>
      <c r="AG71" s="817"/>
      <c r="AH71" s="817"/>
      <c r="AI71" s="817"/>
      <c r="AJ71" s="817"/>
      <c r="AK71" s="817">
        <v>597</v>
      </c>
      <c r="AL71" s="817"/>
      <c r="AM71" s="817"/>
      <c r="AN71" s="817"/>
      <c r="AO71" s="817"/>
      <c r="AP71" s="817" t="s">
        <v>564</v>
      </c>
      <c r="AQ71" s="817"/>
      <c r="AR71" s="817"/>
      <c r="AS71" s="817"/>
      <c r="AT71" s="817"/>
      <c r="AU71" s="817" t="s">
        <v>564</v>
      </c>
      <c r="AV71" s="817"/>
      <c r="AW71" s="817"/>
      <c r="AX71" s="817"/>
      <c r="AY71" s="817"/>
      <c r="AZ71" s="819"/>
      <c r="BA71" s="819"/>
      <c r="BB71" s="819"/>
      <c r="BC71" s="819"/>
      <c r="BD71" s="820"/>
      <c r="BE71" s="224"/>
      <c r="BF71" s="224"/>
      <c r="BG71" s="224"/>
      <c r="BH71" s="224"/>
      <c r="BI71" s="224"/>
      <c r="BJ71" s="224"/>
      <c r="BK71" s="224"/>
      <c r="BL71" s="224"/>
      <c r="BM71" s="224"/>
      <c r="BN71" s="224"/>
      <c r="BO71" s="224"/>
      <c r="BP71" s="224"/>
      <c r="BQ71" s="221">
        <v>65</v>
      </c>
      <c r="BR71" s="226"/>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2">
      <c r="A72" s="221">
        <v>5</v>
      </c>
      <c r="B72" s="860" t="s">
        <v>559</v>
      </c>
      <c r="C72" s="861"/>
      <c r="D72" s="861"/>
      <c r="E72" s="861"/>
      <c r="F72" s="861"/>
      <c r="G72" s="861"/>
      <c r="H72" s="861"/>
      <c r="I72" s="861"/>
      <c r="J72" s="861"/>
      <c r="K72" s="861"/>
      <c r="L72" s="861"/>
      <c r="M72" s="861"/>
      <c r="N72" s="861"/>
      <c r="O72" s="861"/>
      <c r="P72" s="862"/>
      <c r="Q72" s="863">
        <v>675</v>
      </c>
      <c r="R72" s="817"/>
      <c r="S72" s="817"/>
      <c r="T72" s="817"/>
      <c r="U72" s="817"/>
      <c r="V72" s="817">
        <v>592</v>
      </c>
      <c r="W72" s="817"/>
      <c r="X72" s="817"/>
      <c r="Y72" s="817"/>
      <c r="Z72" s="817"/>
      <c r="AA72" s="817">
        <v>83</v>
      </c>
      <c r="AB72" s="817"/>
      <c r="AC72" s="817"/>
      <c r="AD72" s="817"/>
      <c r="AE72" s="817"/>
      <c r="AF72" s="817">
        <v>83</v>
      </c>
      <c r="AG72" s="817"/>
      <c r="AH72" s="817"/>
      <c r="AI72" s="817"/>
      <c r="AJ72" s="817"/>
      <c r="AK72" s="817" t="s">
        <v>564</v>
      </c>
      <c r="AL72" s="817"/>
      <c r="AM72" s="817"/>
      <c r="AN72" s="817"/>
      <c r="AO72" s="817"/>
      <c r="AP72" s="817" t="s">
        <v>564</v>
      </c>
      <c r="AQ72" s="817"/>
      <c r="AR72" s="817"/>
      <c r="AS72" s="817"/>
      <c r="AT72" s="817"/>
      <c r="AU72" s="817" t="s">
        <v>564</v>
      </c>
      <c r="AV72" s="817"/>
      <c r="AW72" s="817"/>
      <c r="AX72" s="817"/>
      <c r="AY72" s="817"/>
      <c r="AZ72" s="819"/>
      <c r="BA72" s="819"/>
      <c r="BB72" s="819"/>
      <c r="BC72" s="819"/>
      <c r="BD72" s="820"/>
      <c r="BE72" s="224"/>
      <c r="BF72" s="224"/>
      <c r="BG72" s="224"/>
      <c r="BH72" s="224"/>
      <c r="BI72" s="224"/>
      <c r="BJ72" s="224"/>
      <c r="BK72" s="224"/>
      <c r="BL72" s="224"/>
      <c r="BM72" s="224"/>
      <c r="BN72" s="224"/>
      <c r="BO72" s="224"/>
      <c r="BP72" s="224"/>
      <c r="BQ72" s="221">
        <v>66</v>
      </c>
      <c r="BR72" s="226"/>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2">
      <c r="A73" s="221">
        <v>6</v>
      </c>
      <c r="B73" s="860" t="s">
        <v>560</v>
      </c>
      <c r="C73" s="861"/>
      <c r="D73" s="861"/>
      <c r="E73" s="861"/>
      <c r="F73" s="861"/>
      <c r="G73" s="861"/>
      <c r="H73" s="861"/>
      <c r="I73" s="861"/>
      <c r="J73" s="861"/>
      <c r="K73" s="861"/>
      <c r="L73" s="861"/>
      <c r="M73" s="861"/>
      <c r="N73" s="861"/>
      <c r="O73" s="861"/>
      <c r="P73" s="862"/>
      <c r="Q73" s="863">
        <v>116727</v>
      </c>
      <c r="R73" s="817"/>
      <c r="S73" s="817"/>
      <c r="T73" s="817"/>
      <c r="U73" s="817"/>
      <c r="V73" s="817">
        <v>115370</v>
      </c>
      <c r="W73" s="817"/>
      <c r="X73" s="817"/>
      <c r="Y73" s="817"/>
      <c r="Z73" s="817"/>
      <c r="AA73" s="817">
        <v>1357</v>
      </c>
      <c r="AB73" s="817"/>
      <c r="AC73" s="817"/>
      <c r="AD73" s="817"/>
      <c r="AE73" s="817"/>
      <c r="AF73" s="817">
        <v>1357</v>
      </c>
      <c r="AG73" s="817"/>
      <c r="AH73" s="817"/>
      <c r="AI73" s="817"/>
      <c r="AJ73" s="817"/>
      <c r="AK73" s="817">
        <v>801</v>
      </c>
      <c r="AL73" s="817"/>
      <c r="AM73" s="817"/>
      <c r="AN73" s="817"/>
      <c r="AO73" s="817"/>
      <c r="AP73" s="817" t="s">
        <v>564</v>
      </c>
      <c r="AQ73" s="817"/>
      <c r="AR73" s="817"/>
      <c r="AS73" s="817"/>
      <c r="AT73" s="817"/>
      <c r="AU73" s="817" t="s">
        <v>564</v>
      </c>
      <c r="AV73" s="817"/>
      <c r="AW73" s="817"/>
      <c r="AX73" s="817"/>
      <c r="AY73" s="817"/>
      <c r="AZ73" s="819"/>
      <c r="BA73" s="819"/>
      <c r="BB73" s="819"/>
      <c r="BC73" s="819"/>
      <c r="BD73" s="820"/>
      <c r="BE73" s="224"/>
      <c r="BF73" s="224"/>
      <c r="BG73" s="224"/>
      <c r="BH73" s="224"/>
      <c r="BI73" s="224"/>
      <c r="BJ73" s="224"/>
      <c r="BK73" s="224"/>
      <c r="BL73" s="224"/>
      <c r="BM73" s="224"/>
      <c r="BN73" s="224"/>
      <c r="BO73" s="224"/>
      <c r="BP73" s="224"/>
      <c r="BQ73" s="221">
        <v>67</v>
      </c>
      <c r="BR73" s="226"/>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2">
      <c r="A74" s="221">
        <v>7</v>
      </c>
      <c r="B74" s="860" t="s">
        <v>561</v>
      </c>
      <c r="C74" s="861"/>
      <c r="D74" s="861"/>
      <c r="E74" s="861"/>
      <c r="F74" s="861"/>
      <c r="G74" s="861"/>
      <c r="H74" s="861"/>
      <c r="I74" s="861"/>
      <c r="J74" s="861"/>
      <c r="K74" s="861"/>
      <c r="L74" s="861"/>
      <c r="M74" s="861"/>
      <c r="N74" s="861"/>
      <c r="O74" s="861"/>
      <c r="P74" s="862"/>
      <c r="Q74" s="863">
        <v>4388</v>
      </c>
      <c r="R74" s="817"/>
      <c r="S74" s="817"/>
      <c r="T74" s="817"/>
      <c r="U74" s="817"/>
      <c r="V74" s="817">
        <v>3798</v>
      </c>
      <c r="W74" s="817"/>
      <c r="X74" s="817"/>
      <c r="Y74" s="817"/>
      <c r="Z74" s="817"/>
      <c r="AA74" s="817">
        <v>590</v>
      </c>
      <c r="AB74" s="817"/>
      <c r="AC74" s="817"/>
      <c r="AD74" s="817"/>
      <c r="AE74" s="817"/>
      <c r="AF74" s="817">
        <v>590</v>
      </c>
      <c r="AG74" s="817"/>
      <c r="AH74" s="817"/>
      <c r="AI74" s="817"/>
      <c r="AJ74" s="817"/>
      <c r="AK74" s="817" t="s">
        <v>564</v>
      </c>
      <c r="AL74" s="817"/>
      <c r="AM74" s="817"/>
      <c r="AN74" s="817"/>
      <c r="AO74" s="817"/>
      <c r="AP74" s="817" t="s">
        <v>564</v>
      </c>
      <c r="AQ74" s="817"/>
      <c r="AR74" s="817"/>
      <c r="AS74" s="817"/>
      <c r="AT74" s="817"/>
      <c r="AU74" s="817" t="s">
        <v>564</v>
      </c>
      <c r="AV74" s="817"/>
      <c r="AW74" s="817"/>
      <c r="AX74" s="817"/>
      <c r="AY74" s="817"/>
      <c r="AZ74" s="819"/>
      <c r="BA74" s="819"/>
      <c r="BB74" s="819"/>
      <c r="BC74" s="819"/>
      <c r="BD74" s="820"/>
      <c r="BE74" s="224"/>
      <c r="BF74" s="224"/>
      <c r="BG74" s="224"/>
      <c r="BH74" s="224"/>
      <c r="BI74" s="224"/>
      <c r="BJ74" s="224"/>
      <c r="BK74" s="224"/>
      <c r="BL74" s="224"/>
      <c r="BM74" s="224"/>
      <c r="BN74" s="224"/>
      <c r="BO74" s="224"/>
      <c r="BP74" s="224"/>
      <c r="BQ74" s="221">
        <v>68</v>
      </c>
      <c r="BR74" s="226"/>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2">
      <c r="A75" s="221">
        <v>8</v>
      </c>
      <c r="B75" s="860" t="s">
        <v>562</v>
      </c>
      <c r="C75" s="861"/>
      <c r="D75" s="861"/>
      <c r="E75" s="861"/>
      <c r="F75" s="861"/>
      <c r="G75" s="861"/>
      <c r="H75" s="861"/>
      <c r="I75" s="861"/>
      <c r="J75" s="861"/>
      <c r="K75" s="861"/>
      <c r="L75" s="861"/>
      <c r="M75" s="861"/>
      <c r="N75" s="861"/>
      <c r="O75" s="861"/>
      <c r="P75" s="862"/>
      <c r="Q75" s="864">
        <v>81</v>
      </c>
      <c r="R75" s="865"/>
      <c r="S75" s="865"/>
      <c r="T75" s="865"/>
      <c r="U75" s="821"/>
      <c r="V75" s="866">
        <v>78</v>
      </c>
      <c r="W75" s="865"/>
      <c r="X75" s="865"/>
      <c r="Y75" s="865"/>
      <c r="Z75" s="821"/>
      <c r="AA75" s="866">
        <v>4</v>
      </c>
      <c r="AB75" s="865"/>
      <c r="AC75" s="865"/>
      <c r="AD75" s="865"/>
      <c r="AE75" s="821"/>
      <c r="AF75" s="866">
        <v>4</v>
      </c>
      <c r="AG75" s="865"/>
      <c r="AH75" s="865"/>
      <c r="AI75" s="865"/>
      <c r="AJ75" s="821"/>
      <c r="AK75" s="866">
        <v>18</v>
      </c>
      <c r="AL75" s="865"/>
      <c r="AM75" s="865"/>
      <c r="AN75" s="865"/>
      <c r="AO75" s="821"/>
      <c r="AP75" s="866" t="s">
        <v>564</v>
      </c>
      <c r="AQ75" s="865"/>
      <c r="AR75" s="865"/>
      <c r="AS75" s="865"/>
      <c r="AT75" s="821"/>
      <c r="AU75" s="866" t="s">
        <v>564</v>
      </c>
      <c r="AV75" s="865"/>
      <c r="AW75" s="865"/>
      <c r="AX75" s="865"/>
      <c r="AY75" s="821"/>
      <c r="AZ75" s="819"/>
      <c r="BA75" s="819"/>
      <c r="BB75" s="819"/>
      <c r="BC75" s="819"/>
      <c r="BD75" s="820"/>
      <c r="BE75" s="224"/>
      <c r="BF75" s="224"/>
      <c r="BG75" s="224"/>
      <c r="BH75" s="224"/>
      <c r="BI75" s="224"/>
      <c r="BJ75" s="224"/>
      <c r="BK75" s="224"/>
      <c r="BL75" s="224"/>
      <c r="BM75" s="224"/>
      <c r="BN75" s="224"/>
      <c r="BO75" s="224"/>
      <c r="BP75" s="224"/>
      <c r="BQ75" s="221">
        <v>69</v>
      </c>
      <c r="BR75" s="226"/>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2">
      <c r="A76" s="221">
        <v>9</v>
      </c>
      <c r="B76" s="860" t="s">
        <v>563</v>
      </c>
      <c r="C76" s="861"/>
      <c r="D76" s="861"/>
      <c r="E76" s="861"/>
      <c r="F76" s="861"/>
      <c r="G76" s="861"/>
      <c r="H76" s="861"/>
      <c r="I76" s="861"/>
      <c r="J76" s="861"/>
      <c r="K76" s="861"/>
      <c r="L76" s="861"/>
      <c r="M76" s="861"/>
      <c r="N76" s="861"/>
      <c r="O76" s="861"/>
      <c r="P76" s="862"/>
      <c r="Q76" s="864">
        <v>911</v>
      </c>
      <c r="R76" s="865"/>
      <c r="S76" s="865"/>
      <c r="T76" s="865"/>
      <c r="U76" s="821"/>
      <c r="V76" s="866">
        <v>864</v>
      </c>
      <c r="W76" s="865"/>
      <c r="X76" s="865"/>
      <c r="Y76" s="865"/>
      <c r="Z76" s="821"/>
      <c r="AA76" s="866">
        <v>48</v>
      </c>
      <c r="AB76" s="865"/>
      <c r="AC76" s="865"/>
      <c r="AD76" s="865"/>
      <c r="AE76" s="821"/>
      <c r="AF76" s="866">
        <v>48</v>
      </c>
      <c r="AG76" s="865"/>
      <c r="AH76" s="865"/>
      <c r="AI76" s="865"/>
      <c r="AJ76" s="821"/>
      <c r="AK76" s="866" t="s">
        <v>564</v>
      </c>
      <c r="AL76" s="865"/>
      <c r="AM76" s="865"/>
      <c r="AN76" s="865"/>
      <c r="AO76" s="821"/>
      <c r="AP76" s="866">
        <v>882</v>
      </c>
      <c r="AQ76" s="865"/>
      <c r="AR76" s="865"/>
      <c r="AS76" s="865"/>
      <c r="AT76" s="821"/>
      <c r="AU76" s="866">
        <v>882</v>
      </c>
      <c r="AV76" s="865"/>
      <c r="AW76" s="865"/>
      <c r="AX76" s="865"/>
      <c r="AY76" s="821"/>
      <c r="AZ76" s="819"/>
      <c r="BA76" s="819"/>
      <c r="BB76" s="819"/>
      <c r="BC76" s="819"/>
      <c r="BD76" s="820"/>
      <c r="BE76" s="224"/>
      <c r="BF76" s="224"/>
      <c r="BG76" s="224"/>
      <c r="BH76" s="224"/>
      <c r="BI76" s="224"/>
      <c r="BJ76" s="224"/>
      <c r="BK76" s="224"/>
      <c r="BL76" s="224"/>
      <c r="BM76" s="224"/>
      <c r="BN76" s="224"/>
      <c r="BO76" s="224"/>
      <c r="BP76" s="224"/>
      <c r="BQ76" s="221">
        <v>70</v>
      </c>
      <c r="BR76" s="226"/>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2">
      <c r="A77" s="221">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24"/>
      <c r="BF77" s="224"/>
      <c r="BG77" s="224"/>
      <c r="BH77" s="224"/>
      <c r="BI77" s="224"/>
      <c r="BJ77" s="224"/>
      <c r="BK77" s="224"/>
      <c r="BL77" s="224"/>
      <c r="BM77" s="224"/>
      <c r="BN77" s="224"/>
      <c r="BO77" s="224"/>
      <c r="BP77" s="224"/>
      <c r="BQ77" s="221">
        <v>71</v>
      </c>
      <c r="BR77" s="226"/>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2">
      <c r="A78" s="221">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4"/>
      <c r="BF78" s="224"/>
      <c r="BG78" s="224"/>
      <c r="BH78" s="224"/>
      <c r="BI78" s="224"/>
      <c r="BJ78" s="212"/>
      <c r="BK78" s="212"/>
      <c r="BL78" s="212"/>
      <c r="BM78" s="212"/>
      <c r="BN78" s="212"/>
      <c r="BO78" s="224"/>
      <c r="BP78" s="224"/>
      <c r="BQ78" s="221">
        <v>72</v>
      </c>
      <c r="BR78" s="226"/>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2">
      <c r="A79" s="221">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4"/>
      <c r="BF79" s="224"/>
      <c r="BG79" s="224"/>
      <c r="BH79" s="224"/>
      <c r="BI79" s="224"/>
      <c r="BJ79" s="212"/>
      <c r="BK79" s="212"/>
      <c r="BL79" s="212"/>
      <c r="BM79" s="212"/>
      <c r="BN79" s="212"/>
      <c r="BO79" s="224"/>
      <c r="BP79" s="224"/>
      <c r="BQ79" s="221">
        <v>73</v>
      </c>
      <c r="BR79" s="226"/>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2">
      <c r="A80" s="221">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4"/>
      <c r="BF80" s="224"/>
      <c r="BG80" s="224"/>
      <c r="BH80" s="224"/>
      <c r="BI80" s="224"/>
      <c r="BJ80" s="224"/>
      <c r="BK80" s="224"/>
      <c r="BL80" s="224"/>
      <c r="BM80" s="224"/>
      <c r="BN80" s="224"/>
      <c r="BO80" s="224"/>
      <c r="BP80" s="224"/>
      <c r="BQ80" s="221">
        <v>74</v>
      </c>
      <c r="BR80" s="226"/>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2">
      <c r="A81" s="221">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4"/>
      <c r="BF81" s="224"/>
      <c r="BG81" s="224"/>
      <c r="BH81" s="224"/>
      <c r="BI81" s="224"/>
      <c r="BJ81" s="224"/>
      <c r="BK81" s="224"/>
      <c r="BL81" s="224"/>
      <c r="BM81" s="224"/>
      <c r="BN81" s="224"/>
      <c r="BO81" s="224"/>
      <c r="BP81" s="224"/>
      <c r="BQ81" s="221">
        <v>75</v>
      </c>
      <c r="BR81" s="226"/>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2">
      <c r="A82" s="221">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4"/>
      <c r="BF82" s="224"/>
      <c r="BG82" s="224"/>
      <c r="BH82" s="224"/>
      <c r="BI82" s="224"/>
      <c r="BJ82" s="224"/>
      <c r="BK82" s="224"/>
      <c r="BL82" s="224"/>
      <c r="BM82" s="224"/>
      <c r="BN82" s="224"/>
      <c r="BO82" s="224"/>
      <c r="BP82" s="224"/>
      <c r="BQ82" s="221">
        <v>76</v>
      </c>
      <c r="BR82" s="226"/>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2">
      <c r="A83" s="221">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4"/>
      <c r="BF83" s="224"/>
      <c r="BG83" s="224"/>
      <c r="BH83" s="224"/>
      <c r="BI83" s="224"/>
      <c r="BJ83" s="224"/>
      <c r="BK83" s="224"/>
      <c r="BL83" s="224"/>
      <c r="BM83" s="224"/>
      <c r="BN83" s="224"/>
      <c r="BO83" s="224"/>
      <c r="BP83" s="224"/>
      <c r="BQ83" s="221">
        <v>77</v>
      </c>
      <c r="BR83" s="226"/>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2">
      <c r="A84" s="221">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4"/>
      <c r="BF84" s="224"/>
      <c r="BG84" s="224"/>
      <c r="BH84" s="224"/>
      <c r="BI84" s="224"/>
      <c r="BJ84" s="224"/>
      <c r="BK84" s="224"/>
      <c r="BL84" s="224"/>
      <c r="BM84" s="224"/>
      <c r="BN84" s="224"/>
      <c r="BO84" s="224"/>
      <c r="BP84" s="224"/>
      <c r="BQ84" s="221">
        <v>78</v>
      </c>
      <c r="BR84" s="226"/>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2">
      <c r="A85" s="221">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4"/>
      <c r="BF85" s="224"/>
      <c r="BG85" s="224"/>
      <c r="BH85" s="224"/>
      <c r="BI85" s="224"/>
      <c r="BJ85" s="224"/>
      <c r="BK85" s="224"/>
      <c r="BL85" s="224"/>
      <c r="BM85" s="224"/>
      <c r="BN85" s="224"/>
      <c r="BO85" s="224"/>
      <c r="BP85" s="224"/>
      <c r="BQ85" s="221">
        <v>79</v>
      </c>
      <c r="BR85" s="226"/>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2">
      <c r="A86" s="221">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4"/>
      <c r="BF86" s="224"/>
      <c r="BG86" s="224"/>
      <c r="BH86" s="224"/>
      <c r="BI86" s="224"/>
      <c r="BJ86" s="224"/>
      <c r="BK86" s="224"/>
      <c r="BL86" s="224"/>
      <c r="BM86" s="224"/>
      <c r="BN86" s="224"/>
      <c r="BO86" s="224"/>
      <c r="BP86" s="224"/>
      <c r="BQ86" s="221">
        <v>80</v>
      </c>
      <c r="BR86" s="226"/>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2">
      <c r="A87" s="227">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4"/>
      <c r="BF87" s="224"/>
      <c r="BG87" s="224"/>
      <c r="BH87" s="224"/>
      <c r="BI87" s="224"/>
      <c r="BJ87" s="224"/>
      <c r="BK87" s="224"/>
      <c r="BL87" s="224"/>
      <c r="BM87" s="224"/>
      <c r="BN87" s="224"/>
      <c r="BO87" s="224"/>
      <c r="BP87" s="224"/>
      <c r="BQ87" s="221">
        <v>81</v>
      </c>
      <c r="BR87" s="226"/>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5">
      <c r="A88" s="223" t="s">
        <v>377</v>
      </c>
      <c r="B88" s="776" t="s">
        <v>401</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2648</v>
      </c>
      <c r="AG88" s="831"/>
      <c r="AH88" s="831"/>
      <c r="AI88" s="831"/>
      <c r="AJ88" s="831"/>
      <c r="AK88" s="828"/>
      <c r="AL88" s="828"/>
      <c r="AM88" s="828"/>
      <c r="AN88" s="828"/>
      <c r="AO88" s="828"/>
      <c r="AP88" s="831">
        <v>7189</v>
      </c>
      <c r="AQ88" s="831"/>
      <c r="AR88" s="831"/>
      <c r="AS88" s="831"/>
      <c r="AT88" s="831"/>
      <c r="AU88" s="831">
        <v>1063</v>
      </c>
      <c r="AV88" s="831"/>
      <c r="AW88" s="831"/>
      <c r="AX88" s="831"/>
      <c r="AY88" s="831"/>
      <c r="AZ88" s="836"/>
      <c r="BA88" s="836"/>
      <c r="BB88" s="836"/>
      <c r="BC88" s="836"/>
      <c r="BD88" s="837"/>
      <c r="BE88" s="224"/>
      <c r="BF88" s="224"/>
      <c r="BG88" s="224"/>
      <c r="BH88" s="224"/>
      <c r="BI88" s="224"/>
      <c r="BJ88" s="224"/>
      <c r="BK88" s="224"/>
      <c r="BL88" s="224"/>
      <c r="BM88" s="224"/>
      <c r="BN88" s="224"/>
      <c r="BO88" s="224"/>
      <c r="BP88" s="224"/>
      <c r="BQ88" s="221">
        <v>82</v>
      </c>
      <c r="BR88" s="226"/>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377</v>
      </c>
      <c r="BR102" s="776" t="s">
        <v>402</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v>462</v>
      </c>
      <c r="CS102" s="839"/>
      <c r="CT102" s="839"/>
      <c r="CU102" s="839"/>
      <c r="CV102" s="878"/>
      <c r="CW102" s="877">
        <v>93</v>
      </c>
      <c r="CX102" s="839"/>
      <c r="CY102" s="839"/>
      <c r="CZ102" s="839"/>
      <c r="DA102" s="878"/>
      <c r="DB102" s="877">
        <v>858</v>
      </c>
      <c r="DC102" s="839"/>
      <c r="DD102" s="839"/>
      <c r="DE102" s="839"/>
      <c r="DF102" s="878"/>
      <c r="DG102" s="877" t="s">
        <v>489</v>
      </c>
      <c r="DH102" s="839"/>
      <c r="DI102" s="839"/>
      <c r="DJ102" s="839"/>
      <c r="DK102" s="878"/>
      <c r="DL102" s="877" t="s">
        <v>489</v>
      </c>
      <c r="DM102" s="839"/>
      <c r="DN102" s="839"/>
      <c r="DO102" s="839"/>
      <c r="DP102" s="878"/>
      <c r="DQ102" s="877" t="s">
        <v>489</v>
      </c>
      <c r="DR102" s="839"/>
      <c r="DS102" s="839"/>
      <c r="DT102" s="839"/>
      <c r="DU102" s="878"/>
      <c r="DV102" s="776"/>
      <c r="DW102" s="777"/>
      <c r="DX102" s="777"/>
      <c r="DY102" s="777"/>
      <c r="DZ102" s="901"/>
      <c r="EA102" s="212"/>
    </row>
    <row r="103" spans="1:131" ht="26.2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02" t="s">
        <v>403</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03" t="s">
        <v>404</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16" t="s">
        <v>405</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406</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04" t="s">
        <v>407</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408</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2">
      <c r="A109" s="899" t="s">
        <v>409</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410</v>
      </c>
      <c r="AB109" s="880"/>
      <c r="AC109" s="880"/>
      <c r="AD109" s="880"/>
      <c r="AE109" s="881"/>
      <c r="AF109" s="879" t="s">
        <v>411</v>
      </c>
      <c r="AG109" s="880"/>
      <c r="AH109" s="880"/>
      <c r="AI109" s="880"/>
      <c r="AJ109" s="881"/>
      <c r="AK109" s="879" t="s">
        <v>295</v>
      </c>
      <c r="AL109" s="880"/>
      <c r="AM109" s="880"/>
      <c r="AN109" s="880"/>
      <c r="AO109" s="881"/>
      <c r="AP109" s="879" t="s">
        <v>412</v>
      </c>
      <c r="AQ109" s="880"/>
      <c r="AR109" s="880"/>
      <c r="AS109" s="880"/>
      <c r="AT109" s="882"/>
      <c r="AU109" s="899" t="s">
        <v>409</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410</v>
      </c>
      <c r="BR109" s="880"/>
      <c r="BS109" s="880"/>
      <c r="BT109" s="880"/>
      <c r="BU109" s="881"/>
      <c r="BV109" s="879" t="s">
        <v>411</v>
      </c>
      <c r="BW109" s="880"/>
      <c r="BX109" s="880"/>
      <c r="BY109" s="880"/>
      <c r="BZ109" s="881"/>
      <c r="CA109" s="879" t="s">
        <v>295</v>
      </c>
      <c r="CB109" s="880"/>
      <c r="CC109" s="880"/>
      <c r="CD109" s="880"/>
      <c r="CE109" s="881"/>
      <c r="CF109" s="900" t="s">
        <v>412</v>
      </c>
      <c r="CG109" s="900"/>
      <c r="CH109" s="900"/>
      <c r="CI109" s="900"/>
      <c r="CJ109" s="900"/>
      <c r="CK109" s="879" t="s">
        <v>413</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410</v>
      </c>
      <c r="DH109" s="880"/>
      <c r="DI109" s="880"/>
      <c r="DJ109" s="880"/>
      <c r="DK109" s="881"/>
      <c r="DL109" s="879" t="s">
        <v>411</v>
      </c>
      <c r="DM109" s="880"/>
      <c r="DN109" s="880"/>
      <c r="DO109" s="880"/>
      <c r="DP109" s="881"/>
      <c r="DQ109" s="879" t="s">
        <v>295</v>
      </c>
      <c r="DR109" s="880"/>
      <c r="DS109" s="880"/>
      <c r="DT109" s="880"/>
      <c r="DU109" s="881"/>
      <c r="DV109" s="879" t="s">
        <v>412</v>
      </c>
      <c r="DW109" s="880"/>
      <c r="DX109" s="880"/>
      <c r="DY109" s="880"/>
      <c r="DZ109" s="882"/>
    </row>
    <row r="110" spans="1:131" s="212" customFormat="1" ht="26.25" customHeight="1" x14ac:dyDescent="0.2">
      <c r="A110" s="883" t="s">
        <v>414</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191173</v>
      </c>
      <c r="AB110" s="887"/>
      <c r="AC110" s="887"/>
      <c r="AD110" s="887"/>
      <c r="AE110" s="888"/>
      <c r="AF110" s="889">
        <v>179487</v>
      </c>
      <c r="AG110" s="887"/>
      <c r="AH110" s="887"/>
      <c r="AI110" s="887"/>
      <c r="AJ110" s="888"/>
      <c r="AK110" s="889">
        <v>169708</v>
      </c>
      <c r="AL110" s="887"/>
      <c r="AM110" s="887"/>
      <c r="AN110" s="887"/>
      <c r="AO110" s="888"/>
      <c r="AP110" s="890">
        <v>3.3</v>
      </c>
      <c r="AQ110" s="891"/>
      <c r="AR110" s="891"/>
      <c r="AS110" s="891"/>
      <c r="AT110" s="892"/>
      <c r="AU110" s="893" t="s">
        <v>69</v>
      </c>
      <c r="AV110" s="894"/>
      <c r="AW110" s="894"/>
      <c r="AX110" s="894"/>
      <c r="AY110" s="894"/>
      <c r="AZ110" s="916" t="s">
        <v>415</v>
      </c>
      <c r="BA110" s="884"/>
      <c r="BB110" s="884"/>
      <c r="BC110" s="884"/>
      <c r="BD110" s="884"/>
      <c r="BE110" s="884"/>
      <c r="BF110" s="884"/>
      <c r="BG110" s="884"/>
      <c r="BH110" s="884"/>
      <c r="BI110" s="884"/>
      <c r="BJ110" s="884"/>
      <c r="BK110" s="884"/>
      <c r="BL110" s="884"/>
      <c r="BM110" s="884"/>
      <c r="BN110" s="884"/>
      <c r="BO110" s="884"/>
      <c r="BP110" s="885"/>
      <c r="BQ110" s="917">
        <v>1235307</v>
      </c>
      <c r="BR110" s="918"/>
      <c r="BS110" s="918"/>
      <c r="BT110" s="918"/>
      <c r="BU110" s="918"/>
      <c r="BV110" s="918">
        <v>1078915</v>
      </c>
      <c r="BW110" s="918"/>
      <c r="BX110" s="918"/>
      <c r="BY110" s="918"/>
      <c r="BZ110" s="918"/>
      <c r="CA110" s="918">
        <v>931112</v>
      </c>
      <c r="CB110" s="918"/>
      <c r="CC110" s="918"/>
      <c r="CD110" s="918"/>
      <c r="CE110" s="918"/>
      <c r="CF110" s="931">
        <v>18.2</v>
      </c>
      <c r="CG110" s="932"/>
      <c r="CH110" s="932"/>
      <c r="CI110" s="932"/>
      <c r="CJ110" s="932"/>
      <c r="CK110" s="933" t="s">
        <v>416</v>
      </c>
      <c r="CL110" s="934"/>
      <c r="CM110" s="916" t="s">
        <v>417</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12" customFormat="1" ht="26.25" customHeight="1" x14ac:dyDescent="0.2">
      <c r="A111" s="921" t="s">
        <v>418</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419</v>
      </c>
      <c r="BA111" s="910"/>
      <c r="BB111" s="910"/>
      <c r="BC111" s="910"/>
      <c r="BD111" s="910"/>
      <c r="BE111" s="910"/>
      <c r="BF111" s="910"/>
      <c r="BG111" s="910"/>
      <c r="BH111" s="910"/>
      <c r="BI111" s="910"/>
      <c r="BJ111" s="910"/>
      <c r="BK111" s="910"/>
      <c r="BL111" s="910"/>
      <c r="BM111" s="910"/>
      <c r="BN111" s="910"/>
      <c r="BO111" s="910"/>
      <c r="BP111" s="911"/>
      <c r="BQ111" s="912" t="s">
        <v>122</v>
      </c>
      <c r="BR111" s="913"/>
      <c r="BS111" s="913"/>
      <c r="BT111" s="913"/>
      <c r="BU111" s="913"/>
      <c r="BV111" s="913">
        <v>1125</v>
      </c>
      <c r="BW111" s="913"/>
      <c r="BX111" s="913"/>
      <c r="BY111" s="913"/>
      <c r="BZ111" s="913"/>
      <c r="CA111" s="913">
        <v>2250</v>
      </c>
      <c r="CB111" s="913"/>
      <c r="CC111" s="913"/>
      <c r="CD111" s="913"/>
      <c r="CE111" s="913"/>
      <c r="CF111" s="907">
        <v>0</v>
      </c>
      <c r="CG111" s="908"/>
      <c r="CH111" s="908"/>
      <c r="CI111" s="908"/>
      <c r="CJ111" s="908"/>
      <c r="CK111" s="935"/>
      <c r="CL111" s="936"/>
      <c r="CM111" s="909" t="s">
        <v>420</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12" customFormat="1" ht="26.25" customHeight="1" x14ac:dyDescent="0.2">
      <c r="A112" s="939" t="s">
        <v>421</v>
      </c>
      <c r="B112" s="940"/>
      <c r="C112" s="910" t="s">
        <v>422</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423</v>
      </c>
      <c r="BA112" s="910"/>
      <c r="BB112" s="910"/>
      <c r="BC112" s="910"/>
      <c r="BD112" s="910"/>
      <c r="BE112" s="910"/>
      <c r="BF112" s="910"/>
      <c r="BG112" s="910"/>
      <c r="BH112" s="910"/>
      <c r="BI112" s="910"/>
      <c r="BJ112" s="910"/>
      <c r="BK112" s="910"/>
      <c r="BL112" s="910"/>
      <c r="BM112" s="910"/>
      <c r="BN112" s="910"/>
      <c r="BO112" s="910"/>
      <c r="BP112" s="911"/>
      <c r="BQ112" s="912">
        <v>902888</v>
      </c>
      <c r="BR112" s="913"/>
      <c r="BS112" s="913"/>
      <c r="BT112" s="913"/>
      <c r="BU112" s="913"/>
      <c r="BV112" s="913">
        <v>765898</v>
      </c>
      <c r="BW112" s="913"/>
      <c r="BX112" s="913"/>
      <c r="BY112" s="913"/>
      <c r="BZ112" s="913"/>
      <c r="CA112" s="913">
        <v>627545</v>
      </c>
      <c r="CB112" s="913"/>
      <c r="CC112" s="913"/>
      <c r="CD112" s="913"/>
      <c r="CE112" s="913"/>
      <c r="CF112" s="907">
        <v>12.3</v>
      </c>
      <c r="CG112" s="908"/>
      <c r="CH112" s="908"/>
      <c r="CI112" s="908"/>
      <c r="CJ112" s="908"/>
      <c r="CK112" s="935"/>
      <c r="CL112" s="936"/>
      <c r="CM112" s="909" t="s">
        <v>424</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v>1125</v>
      </c>
      <c r="DM112" s="913"/>
      <c r="DN112" s="913"/>
      <c r="DO112" s="913"/>
      <c r="DP112" s="913"/>
      <c r="DQ112" s="913" t="s">
        <v>122</v>
      </c>
      <c r="DR112" s="913"/>
      <c r="DS112" s="913"/>
      <c r="DT112" s="913"/>
      <c r="DU112" s="913"/>
      <c r="DV112" s="914" t="s">
        <v>122</v>
      </c>
      <c r="DW112" s="914"/>
      <c r="DX112" s="914"/>
      <c r="DY112" s="914"/>
      <c r="DZ112" s="915"/>
    </row>
    <row r="113" spans="1:130" s="212" customFormat="1" ht="26.25" customHeight="1" x14ac:dyDescent="0.2">
      <c r="A113" s="941"/>
      <c r="B113" s="942"/>
      <c r="C113" s="910" t="s">
        <v>425</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149585</v>
      </c>
      <c r="AB113" s="925"/>
      <c r="AC113" s="925"/>
      <c r="AD113" s="925"/>
      <c r="AE113" s="926"/>
      <c r="AF113" s="927">
        <v>146101</v>
      </c>
      <c r="AG113" s="925"/>
      <c r="AH113" s="925"/>
      <c r="AI113" s="925"/>
      <c r="AJ113" s="926"/>
      <c r="AK113" s="927">
        <v>140412</v>
      </c>
      <c r="AL113" s="925"/>
      <c r="AM113" s="925"/>
      <c r="AN113" s="925"/>
      <c r="AO113" s="926"/>
      <c r="AP113" s="928">
        <v>2.7</v>
      </c>
      <c r="AQ113" s="929"/>
      <c r="AR113" s="929"/>
      <c r="AS113" s="929"/>
      <c r="AT113" s="930"/>
      <c r="AU113" s="895"/>
      <c r="AV113" s="896"/>
      <c r="AW113" s="896"/>
      <c r="AX113" s="896"/>
      <c r="AY113" s="896"/>
      <c r="AZ113" s="909" t="s">
        <v>426</v>
      </c>
      <c r="BA113" s="910"/>
      <c r="BB113" s="910"/>
      <c r="BC113" s="910"/>
      <c r="BD113" s="910"/>
      <c r="BE113" s="910"/>
      <c r="BF113" s="910"/>
      <c r="BG113" s="910"/>
      <c r="BH113" s="910"/>
      <c r="BI113" s="910"/>
      <c r="BJ113" s="910"/>
      <c r="BK113" s="910"/>
      <c r="BL113" s="910"/>
      <c r="BM113" s="910"/>
      <c r="BN113" s="910"/>
      <c r="BO113" s="910"/>
      <c r="BP113" s="911"/>
      <c r="BQ113" s="912">
        <v>1020362</v>
      </c>
      <c r="BR113" s="913"/>
      <c r="BS113" s="913"/>
      <c r="BT113" s="913"/>
      <c r="BU113" s="913"/>
      <c r="BV113" s="913">
        <v>1060789</v>
      </c>
      <c r="BW113" s="913"/>
      <c r="BX113" s="913"/>
      <c r="BY113" s="913"/>
      <c r="BZ113" s="913"/>
      <c r="CA113" s="913">
        <v>1023867</v>
      </c>
      <c r="CB113" s="913"/>
      <c r="CC113" s="913"/>
      <c r="CD113" s="913"/>
      <c r="CE113" s="913"/>
      <c r="CF113" s="907">
        <v>20</v>
      </c>
      <c r="CG113" s="908"/>
      <c r="CH113" s="908"/>
      <c r="CI113" s="908"/>
      <c r="CJ113" s="908"/>
      <c r="CK113" s="935"/>
      <c r="CL113" s="936"/>
      <c r="CM113" s="909" t="s">
        <v>427</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12" customFormat="1" ht="26.25" customHeight="1" x14ac:dyDescent="0.2">
      <c r="A114" s="941"/>
      <c r="B114" s="942"/>
      <c r="C114" s="910" t="s">
        <v>428</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41758</v>
      </c>
      <c r="AB114" s="946"/>
      <c r="AC114" s="946"/>
      <c r="AD114" s="946"/>
      <c r="AE114" s="947"/>
      <c r="AF114" s="948">
        <v>45505</v>
      </c>
      <c r="AG114" s="946"/>
      <c r="AH114" s="946"/>
      <c r="AI114" s="946"/>
      <c r="AJ114" s="947"/>
      <c r="AK114" s="948">
        <v>68729</v>
      </c>
      <c r="AL114" s="946"/>
      <c r="AM114" s="946"/>
      <c r="AN114" s="946"/>
      <c r="AO114" s="947"/>
      <c r="AP114" s="949">
        <v>1.3</v>
      </c>
      <c r="AQ114" s="950"/>
      <c r="AR114" s="950"/>
      <c r="AS114" s="950"/>
      <c r="AT114" s="951"/>
      <c r="AU114" s="895"/>
      <c r="AV114" s="896"/>
      <c r="AW114" s="896"/>
      <c r="AX114" s="896"/>
      <c r="AY114" s="896"/>
      <c r="AZ114" s="909" t="s">
        <v>429</v>
      </c>
      <c r="BA114" s="910"/>
      <c r="BB114" s="910"/>
      <c r="BC114" s="910"/>
      <c r="BD114" s="910"/>
      <c r="BE114" s="910"/>
      <c r="BF114" s="910"/>
      <c r="BG114" s="910"/>
      <c r="BH114" s="910"/>
      <c r="BI114" s="910"/>
      <c r="BJ114" s="910"/>
      <c r="BK114" s="910"/>
      <c r="BL114" s="910"/>
      <c r="BM114" s="910"/>
      <c r="BN114" s="910"/>
      <c r="BO114" s="910"/>
      <c r="BP114" s="911"/>
      <c r="BQ114" s="912">
        <v>1047720</v>
      </c>
      <c r="BR114" s="913"/>
      <c r="BS114" s="913"/>
      <c r="BT114" s="913"/>
      <c r="BU114" s="913"/>
      <c r="BV114" s="913">
        <v>975663</v>
      </c>
      <c r="BW114" s="913"/>
      <c r="BX114" s="913"/>
      <c r="BY114" s="913"/>
      <c r="BZ114" s="913"/>
      <c r="CA114" s="913">
        <v>946373</v>
      </c>
      <c r="CB114" s="913"/>
      <c r="CC114" s="913"/>
      <c r="CD114" s="913"/>
      <c r="CE114" s="913"/>
      <c r="CF114" s="907">
        <v>18.5</v>
      </c>
      <c r="CG114" s="908"/>
      <c r="CH114" s="908"/>
      <c r="CI114" s="908"/>
      <c r="CJ114" s="908"/>
      <c r="CK114" s="935"/>
      <c r="CL114" s="936"/>
      <c r="CM114" s="909" t="s">
        <v>430</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x14ac:dyDescent="0.2">
      <c r="A115" s="941"/>
      <c r="B115" s="942"/>
      <c r="C115" s="910" t="s">
        <v>431</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t="s">
        <v>122</v>
      </c>
      <c r="AB115" s="925"/>
      <c r="AC115" s="925"/>
      <c r="AD115" s="925"/>
      <c r="AE115" s="926"/>
      <c r="AF115" s="927">
        <v>375</v>
      </c>
      <c r="AG115" s="925"/>
      <c r="AH115" s="925"/>
      <c r="AI115" s="925"/>
      <c r="AJ115" s="926"/>
      <c r="AK115" s="927">
        <v>875</v>
      </c>
      <c r="AL115" s="925"/>
      <c r="AM115" s="925"/>
      <c r="AN115" s="925"/>
      <c r="AO115" s="926"/>
      <c r="AP115" s="928">
        <v>0</v>
      </c>
      <c r="AQ115" s="929"/>
      <c r="AR115" s="929"/>
      <c r="AS115" s="929"/>
      <c r="AT115" s="930"/>
      <c r="AU115" s="895"/>
      <c r="AV115" s="896"/>
      <c r="AW115" s="896"/>
      <c r="AX115" s="896"/>
      <c r="AY115" s="896"/>
      <c r="AZ115" s="909" t="s">
        <v>432</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433</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12" customFormat="1" ht="26.25" customHeight="1" x14ac:dyDescent="0.2">
      <c r="A116" s="943"/>
      <c r="B116" s="944"/>
      <c r="C116" s="952" t="s">
        <v>434</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435</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436</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12" customFormat="1" ht="26.25" customHeight="1" x14ac:dyDescent="0.2">
      <c r="A117" s="899" t="s">
        <v>178</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437</v>
      </c>
      <c r="Z117" s="881"/>
      <c r="AA117" s="965">
        <v>382516</v>
      </c>
      <c r="AB117" s="966"/>
      <c r="AC117" s="966"/>
      <c r="AD117" s="966"/>
      <c r="AE117" s="967"/>
      <c r="AF117" s="968">
        <v>371468</v>
      </c>
      <c r="AG117" s="966"/>
      <c r="AH117" s="966"/>
      <c r="AI117" s="966"/>
      <c r="AJ117" s="967"/>
      <c r="AK117" s="968">
        <v>379724</v>
      </c>
      <c r="AL117" s="966"/>
      <c r="AM117" s="966"/>
      <c r="AN117" s="966"/>
      <c r="AO117" s="967"/>
      <c r="AP117" s="969"/>
      <c r="AQ117" s="970"/>
      <c r="AR117" s="970"/>
      <c r="AS117" s="970"/>
      <c r="AT117" s="971"/>
      <c r="AU117" s="895"/>
      <c r="AV117" s="896"/>
      <c r="AW117" s="896"/>
      <c r="AX117" s="896"/>
      <c r="AY117" s="896"/>
      <c r="AZ117" s="961" t="s">
        <v>438</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439</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x14ac:dyDescent="0.2">
      <c r="A118" s="899" t="s">
        <v>413</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410</v>
      </c>
      <c r="AB118" s="880"/>
      <c r="AC118" s="880"/>
      <c r="AD118" s="880"/>
      <c r="AE118" s="881"/>
      <c r="AF118" s="879" t="s">
        <v>411</v>
      </c>
      <c r="AG118" s="880"/>
      <c r="AH118" s="880"/>
      <c r="AI118" s="880"/>
      <c r="AJ118" s="881"/>
      <c r="AK118" s="879" t="s">
        <v>295</v>
      </c>
      <c r="AL118" s="880"/>
      <c r="AM118" s="880"/>
      <c r="AN118" s="880"/>
      <c r="AO118" s="881"/>
      <c r="AP118" s="957" t="s">
        <v>412</v>
      </c>
      <c r="AQ118" s="958"/>
      <c r="AR118" s="958"/>
      <c r="AS118" s="958"/>
      <c r="AT118" s="959"/>
      <c r="AU118" s="895"/>
      <c r="AV118" s="896"/>
      <c r="AW118" s="896"/>
      <c r="AX118" s="896"/>
      <c r="AY118" s="896"/>
      <c r="AZ118" s="960" t="s">
        <v>440</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441</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x14ac:dyDescent="0.2">
      <c r="A119" s="1043" t="s">
        <v>416</v>
      </c>
      <c r="B119" s="934"/>
      <c r="C119" s="916" t="s">
        <v>417</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35" t="s">
        <v>178</v>
      </c>
      <c r="BA119" s="235"/>
      <c r="BB119" s="235"/>
      <c r="BC119" s="235"/>
      <c r="BD119" s="235"/>
      <c r="BE119" s="235"/>
      <c r="BF119" s="235"/>
      <c r="BG119" s="235"/>
      <c r="BH119" s="235"/>
      <c r="BI119" s="235"/>
      <c r="BJ119" s="235"/>
      <c r="BK119" s="235"/>
      <c r="BL119" s="235"/>
      <c r="BM119" s="235"/>
      <c r="BN119" s="235"/>
      <c r="BO119" s="964" t="s">
        <v>442</v>
      </c>
      <c r="BP119" s="992"/>
      <c r="BQ119" s="986">
        <v>4206277</v>
      </c>
      <c r="BR119" s="987"/>
      <c r="BS119" s="987"/>
      <c r="BT119" s="987"/>
      <c r="BU119" s="987"/>
      <c r="BV119" s="987">
        <v>3882390</v>
      </c>
      <c r="BW119" s="987"/>
      <c r="BX119" s="987"/>
      <c r="BY119" s="987"/>
      <c r="BZ119" s="987"/>
      <c r="CA119" s="987">
        <v>3531147</v>
      </c>
      <c r="CB119" s="987"/>
      <c r="CC119" s="987"/>
      <c r="CD119" s="987"/>
      <c r="CE119" s="987"/>
      <c r="CF119" s="988"/>
      <c r="CG119" s="989"/>
      <c r="CH119" s="989"/>
      <c r="CI119" s="989"/>
      <c r="CJ119" s="990"/>
      <c r="CK119" s="937"/>
      <c r="CL119" s="938"/>
      <c r="CM119" s="960" t="s">
        <v>443</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122</v>
      </c>
      <c r="DH119" s="973"/>
      <c r="DI119" s="973"/>
      <c r="DJ119" s="973"/>
      <c r="DK119" s="974"/>
      <c r="DL119" s="972" t="s">
        <v>122</v>
      </c>
      <c r="DM119" s="973"/>
      <c r="DN119" s="973"/>
      <c r="DO119" s="973"/>
      <c r="DP119" s="974"/>
      <c r="DQ119" s="972">
        <v>2250</v>
      </c>
      <c r="DR119" s="973"/>
      <c r="DS119" s="973"/>
      <c r="DT119" s="973"/>
      <c r="DU119" s="974"/>
      <c r="DV119" s="975">
        <v>0</v>
      </c>
      <c r="DW119" s="976"/>
      <c r="DX119" s="976"/>
      <c r="DY119" s="976"/>
      <c r="DZ119" s="977"/>
    </row>
    <row r="120" spans="1:130" s="212" customFormat="1" ht="26.25" customHeight="1" x14ac:dyDescent="0.2">
      <c r="A120" s="1044"/>
      <c r="B120" s="936"/>
      <c r="C120" s="909" t="s">
        <v>420</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444</v>
      </c>
      <c r="AV120" s="979"/>
      <c r="AW120" s="979"/>
      <c r="AX120" s="979"/>
      <c r="AY120" s="980"/>
      <c r="AZ120" s="916" t="s">
        <v>445</v>
      </c>
      <c r="BA120" s="884"/>
      <c r="BB120" s="884"/>
      <c r="BC120" s="884"/>
      <c r="BD120" s="884"/>
      <c r="BE120" s="884"/>
      <c r="BF120" s="884"/>
      <c r="BG120" s="884"/>
      <c r="BH120" s="884"/>
      <c r="BI120" s="884"/>
      <c r="BJ120" s="884"/>
      <c r="BK120" s="884"/>
      <c r="BL120" s="884"/>
      <c r="BM120" s="884"/>
      <c r="BN120" s="884"/>
      <c r="BO120" s="884"/>
      <c r="BP120" s="885"/>
      <c r="BQ120" s="917">
        <v>12613485</v>
      </c>
      <c r="BR120" s="918"/>
      <c r="BS120" s="918"/>
      <c r="BT120" s="918"/>
      <c r="BU120" s="918"/>
      <c r="BV120" s="918">
        <v>13705799</v>
      </c>
      <c r="BW120" s="918"/>
      <c r="BX120" s="918"/>
      <c r="BY120" s="918"/>
      <c r="BZ120" s="918"/>
      <c r="CA120" s="918">
        <v>14327495</v>
      </c>
      <c r="CB120" s="918"/>
      <c r="CC120" s="918"/>
      <c r="CD120" s="918"/>
      <c r="CE120" s="918"/>
      <c r="CF120" s="931">
        <v>279.7</v>
      </c>
      <c r="CG120" s="932"/>
      <c r="CH120" s="932"/>
      <c r="CI120" s="932"/>
      <c r="CJ120" s="932"/>
      <c r="CK120" s="993" t="s">
        <v>446</v>
      </c>
      <c r="CL120" s="994"/>
      <c r="CM120" s="994"/>
      <c r="CN120" s="994"/>
      <c r="CO120" s="995"/>
      <c r="CP120" s="1001" t="s">
        <v>447</v>
      </c>
      <c r="CQ120" s="1002"/>
      <c r="CR120" s="1002"/>
      <c r="CS120" s="1002"/>
      <c r="CT120" s="1002"/>
      <c r="CU120" s="1002"/>
      <c r="CV120" s="1002"/>
      <c r="CW120" s="1002"/>
      <c r="CX120" s="1002"/>
      <c r="CY120" s="1002"/>
      <c r="CZ120" s="1002"/>
      <c r="DA120" s="1002"/>
      <c r="DB120" s="1002"/>
      <c r="DC120" s="1002"/>
      <c r="DD120" s="1002"/>
      <c r="DE120" s="1002"/>
      <c r="DF120" s="1003"/>
      <c r="DG120" s="917" t="s">
        <v>122</v>
      </c>
      <c r="DH120" s="918"/>
      <c r="DI120" s="918"/>
      <c r="DJ120" s="918"/>
      <c r="DK120" s="918"/>
      <c r="DL120" s="918" t="s">
        <v>122</v>
      </c>
      <c r="DM120" s="918"/>
      <c r="DN120" s="918"/>
      <c r="DO120" s="918"/>
      <c r="DP120" s="918"/>
      <c r="DQ120" s="918">
        <v>436409</v>
      </c>
      <c r="DR120" s="918"/>
      <c r="DS120" s="918"/>
      <c r="DT120" s="918"/>
      <c r="DU120" s="918"/>
      <c r="DV120" s="919">
        <v>8.5</v>
      </c>
      <c r="DW120" s="919"/>
      <c r="DX120" s="919"/>
      <c r="DY120" s="919"/>
      <c r="DZ120" s="920"/>
    </row>
    <row r="121" spans="1:130" s="212" customFormat="1" ht="26.25" customHeight="1" x14ac:dyDescent="0.2">
      <c r="A121" s="1044"/>
      <c r="B121" s="936"/>
      <c r="C121" s="961" t="s">
        <v>448</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449</v>
      </c>
      <c r="BA121" s="910"/>
      <c r="BB121" s="910"/>
      <c r="BC121" s="910"/>
      <c r="BD121" s="910"/>
      <c r="BE121" s="910"/>
      <c r="BF121" s="910"/>
      <c r="BG121" s="910"/>
      <c r="BH121" s="910"/>
      <c r="BI121" s="910"/>
      <c r="BJ121" s="910"/>
      <c r="BK121" s="910"/>
      <c r="BL121" s="910"/>
      <c r="BM121" s="910"/>
      <c r="BN121" s="910"/>
      <c r="BO121" s="910"/>
      <c r="BP121" s="911"/>
      <c r="BQ121" s="912">
        <v>22260</v>
      </c>
      <c r="BR121" s="913"/>
      <c r="BS121" s="913"/>
      <c r="BT121" s="913"/>
      <c r="BU121" s="913"/>
      <c r="BV121" s="913">
        <v>10981</v>
      </c>
      <c r="BW121" s="913"/>
      <c r="BX121" s="913"/>
      <c r="BY121" s="913"/>
      <c r="BZ121" s="913"/>
      <c r="CA121" s="913" t="s">
        <v>122</v>
      </c>
      <c r="CB121" s="913"/>
      <c r="CC121" s="913"/>
      <c r="CD121" s="913"/>
      <c r="CE121" s="913"/>
      <c r="CF121" s="907" t="s">
        <v>122</v>
      </c>
      <c r="CG121" s="908"/>
      <c r="CH121" s="908"/>
      <c r="CI121" s="908"/>
      <c r="CJ121" s="908"/>
      <c r="CK121" s="996"/>
      <c r="CL121" s="997"/>
      <c r="CM121" s="997"/>
      <c r="CN121" s="997"/>
      <c r="CO121" s="998"/>
      <c r="CP121" s="1006" t="s">
        <v>450</v>
      </c>
      <c r="CQ121" s="1007"/>
      <c r="CR121" s="1007"/>
      <c r="CS121" s="1007"/>
      <c r="CT121" s="1007"/>
      <c r="CU121" s="1007"/>
      <c r="CV121" s="1007"/>
      <c r="CW121" s="1007"/>
      <c r="CX121" s="1007"/>
      <c r="CY121" s="1007"/>
      <c r="CZ121" s="1007"/>
      <c r="DA121" s="1007"/>
      <c r="DB121" s="1007"/>
      <c r="DC121" s="1007"/>
      <c r="DD121" s="1007"/>
      <c r="DE121" s="1007"/>
      <c r="DF121" s="1008"/>
      <c r="DG121" s="912" t="s">
        <v>122</v>
      </c>
      <c r="DH121" s="913"/>
      <c r="DI121" s="913"/>
      <c r="DJ121" s="913"/>
      <c r="DK121" s="913"/>
      <c r="DL121" s="913" t="s">
        <v>122</v>
      </c>
      <c r="DM121" s="913"/>
      <c r="DN121" s="913"/>
      <c r="DO121" s="913"/>
      <c r="DP121" s="913"/>
      <c r="DQ121" s="913">
        <v>191136</v>
      </c>
      <c r="DR121" s="913"/>
      <c r="DS121" s="913"/>
      <c r="DT121" s="913"/>
      <c r="DU121" s="913"/>
      <c r="DV121" s="914">
        <v>3.7</v>
      </c>
      <c r="DW121" s="914"/>
      <c r="DX121" s="914"/>
      <c r="DY121" s="914"/>
      <c r="DZ121" s="915"/>
    </row>
    <row r="122" spans="1:130" s="212" customFormat="1" ht="26.25" customHeight="1" x14ac:dyDescent="0.2">
      <c r="A122" s="1044"/>
      <c r="B122" s="936"/>
      <c r="C122" s="909" t="s">
        <v>430</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451</v>
      </c>
      <c r="BA122" s="952"/>
      <c r="BB122" s="952"/>
      <c r="BC122" s="952"/>
      <c r="BD122" s="952"/>
      <c r="BE122" s="952"/>
      <c r="BF122" s="952"/>
      <c r="BG122" s="952"/>
      <c r="BH122" s="952"/>
      <c r="BI122" s="952"/>
      <c r="BJ122" s="952"/>
      <c r="BK122" s="952"/>
      <c r="BL122" s="952"/>
      <c r="BM122" s="952"/>
      <c r="BN122" s="952"/>
      <c r="BO122" s="952"/>
      <c r="BP122" s="953"/>
      <c r="BQ122" s="986">
        <v>2505319</v>
      </c>
      <c r="BR122" s="987"/>
      <c r="BS122" s="987"/>
      <c r="BT122" s="987"/>
      <c r="BU122" s="987"/>
      <c r="BV122" s="987">
        <v>2230333</v>
      </c>
      <c r="BW122" s="987"/>
      <c r="BX122" s="987"/>
      <c r="BY122" s="987"/>
      <c r="BZ122" s="987"/>
      <c r="CA122" s="987">
        <v>1941351</v>
      </c>
      <c r="CB122" s="987"/>
      <c r="CC122" s="987"/>
      <c r="CD122" s="987"/>
      <c r="CE122" s="987"/>
      <c r="CF122" s="1004">
        <v>37.9</v>
      </c>
      <c r="CG122" s="1005"/>
      <c r="CH122" s="1005"/>
      <c r="CI122" s="1005"/>
      <c r="CJ122" s="1005"/>
      <c r="CK122" s="996"/>
      <c r="CL122" s="997"/>
      <c r="CM122" s="997"/>
      <c r="CN122" s="997"/>
      <c r="CO122" s="998"/>
      <c r="CP122" s="1006" t="s">
        <v>393</v>
      </c>
      <c r="CQ122" s="1007"/>
      <c r="CR122" s="1007"/>
      <c r="CS122" s="1007"/>
      <c r="CT122" s="1007"/>
      <c r="CU122" s="1007"/>
      <c r="CV122" s="1007"/>
      <c r="CW122" s="1007"/>
      <c r="CX122" s="1007"/>
      <c r="CY122" s="1007"/>
      <c r="CZ122" s="1007"/>
      <c r="DA122" s="1007"/>
      <c r="DB122" s="1007"/>
      <c r="DC122" s="1007"/>
      <c r="DD122" s="1007"/>
      <c r="DE122" s="1007"/>
      <c r="DF122" s="1008"/>
      <c r="DG122" s="912" t="s">
        <v>122</v>
      </c>
      <c r="DH122" s="913"/>
      <c r="DI122" s="913"/>
      <c r="DJ122" s="913"/>
      <c r="DK122" s="913"/>
      <c r="DL122" s="913" t="s">
        <v>122</v>
      </c>
      <c r="DM122" s="913"/>
      <c r="DN122" s="913"/>
      <c r="DO122" s="913"/>
      <c r="DP122" s="913"/>
      <c r="DQ122" s="913" t="s">
        <v>122</v>
      </c>
      <c r="DR122" s="913"/>
      <c r="DS122" s="913"/>
      <c r="DT122" s="913"/>
      <c r="DU122" s="913"/>
      <c r="DV122" s="914" t="s">
        <v>122</v>
      </c>
      <c r="DW122" s="914"/>
      <c r="DX122" s="914"/>
      <c r="DY122" s="914"/>
      <c r="DZ122" s="915"/>
    </row>
    <row r="123" spans="1:130" s="212" customFormat="1" ht="26.25" customHeight="1" x14ac:dyDescent="0.2">
      <c r="A123" s="1044"/>
      <c r="B123" s="936"/>
      <c r="C123" s="909" t="s">
        <v>436</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35" t="s">
        <v>178</v>
      </c>
      <c r="BA123" s="235"/>
      <c r="BB123" s="235"/>
      <c r="BC123" s="235"/>
      <c r="BD123" s="235"/>
      <c r="BE123" s="235"/>
      <c r="BF123" s="235"/>
      <c r="BG123" s="235"/>
      <c r="BH123" s="235"/>
      <c r="BI123" s="235"/>
      <c r="BJ123" s="235"/>
      <c r="BK123" s="235"/>
      <c r="BL123" s="235"/>
      <c r="BM123" s="235"/>
      <c r="BN123" s="235"/>
      <c r="BO123" s="964" t="s">
        <v>452</v>
      </c>
      <c r="BP123" s="992"/>
      <c r="BQ123" s="1050">
        <v>15141064</v>
      </c>
      <c r="BR123" s="1051"/>
      <c r="BS123" s="1051"/>
      <c r="BT123" s="1051"/>
      <c r="BU123" s="1051"/>
      <c r="BV123" s="1051">
        <v>15947113</v>
      </c>
      <c r="BW123" s="1051"/>
      <c r="BX123" s="1051"/>
      <c r="BY123" s="1051"/>
      <c r="BZ123" s="1051"/>
      <c r="CA123" s="1051">
        <v>16268846</v>
      </c>
      <c r="CB123" s="1051"/>
      <c r="CC123" s="1051"/>
      <c r="CD123" s="1051"/>
      <c r="CE123" s="1051"/>
      <c r="CF123" s="988"/>
      <c r="CG123" s="989"/>
      <c r="CH123" s="989"/>
      <c r="CI123" s="989"/>
      <c r="CJ123" s="990"/>
      <c r="CK123" s="996"/>
      <c r="CL123" s="997"/>
      <c r="CM123" s="997"/>
      <c r="CN123" s="997"/>
      <c r="CO123" s="998"/>
      <c r="CP123" s="1006" t="s">
        <v>392</v>
      </c>
      <c r="CQ123" s="1007"/>
      <c r="CR123" s="1007"/>
      <c r="CS123" s="1007"/>
      <c r="CT123" s="1007"/>
      <c r="CU123" s="1007"/>
      <c r="CV123" s="1007"/>
      <c r="CW123" s="1007"/>
      <c r="CX123" s="1007"/>
      <c r="CY123" s="1007"/>
      <c r="CZ123" s="1007"/>
      <c r="DA123" s="1007"/>
      <c r="DB123" s="1007"/>
      <c r="DC123" s="1007"/>
      <c r="DD123" s="1007"/>
      <c r="DE123" s="1007"/>
      <c r="DF123" s="1008"/>
      <c r="DG123" s="945" t="s">
        <v>122</v>
      </c>
      <c r="DH123" s="946"/>
      <c r="DI123" s="946"/>
      <c r="DJ123" s="946"/>
      <c r="DK123" s="947"/>
      <c r="DL123" s="948" t="s">
        <v>122</v>
      </c>
      <c r="DM123" s="946"/>
      <c r="DN123" s="946"/>
      <c r="DO123" s="946"/>
      <c r="DP123" s="947"/>
      <c r="DQ123" s="948" t="s">
        <v>122</v>
      </c>
      <c r="DR123" s="946"/>
      <c r="DS123" s="946"/>
      <c r="DT123" s="946"/>
      <c r="DU123" s="947"/>
      <c r="DV123" s="949" t="s">
        <v>122</v>
      </c>
      <c r="DW123" s="950"/>
      <c r="DX123" s="950"/>
      <c r="DY123" s="950"/>
      <c r="DZ123" s="951"/>
    </row>
    <row r="124" spans="1:130" s="212" customFormat="1" ht="26.25" customHeight="1" thickBot="1" x14ac:dyDescent="0.25">
      <c r="A124" s="1044"/>
      <c r="B124" s="936"/>
      <c r="C124" s="909" t="s">
        <v>439</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453</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t="s">
        <v>122</v>
      </c>
      <c r="BR124" s="1014"/>
      <c r="BS124" s="1014"/>
      <c r="BT124" s="1014"/>
      <c r="BU124" s="1014"/>
      <c r="BV124" s="1014" t="s">
        <v>122</v>
      </c>
      <c r="BW124" s="1014"/>
      <c r="BX124" s="1014"/>
      <c r="BY124" s="1014"/>
      <c r="BZ124" s="1014"/>
      <c r="CA124" s="1014" t="s">
        <v>122</v>
      </c>
      <c r="CB124" s="1014"/>
      <c r="CC124" s="1014"/>
      <c r="CD124" s="1014"/>
      <c r="CE124" s="1014"/>
      <c r="CF124" s="1015"/>
      <c r="CG124" s="1016"/>
      <c r="CH124" s="1016"/>
      <c r="CI124" s="1016"/>
      <c r="CJ124" s="1017"/>
      <c r="CK124" s="999"/>
      <c r="CL124" s="999"/>
      <c r="CM124" s="999"/>
      <c r="CN124" s="999"/>
      <c r="CO124" s="1000"/>
      <c r="CP124" s="1006" t="s">
        <v>454</v>
      </c>
      <c r="CQ124" s="1007"/>
      <c r="CR124" s="1007"/>
      <c r="CS124" s="1007"/>
      <c r="CT124" s="1007"/>
      <c r="CU124" s="1007"/>
      <c r="CV124" s="1007"/>
      <c r="CW124" s="1007"/>
      <c r="CX124" s="1007"/>
      <c r="CY124" s="1007"/>
      <c r="CZ124" s="1007"/>
      <c r="DA124" s="1007"/>
      <c r="DB124" s="1007"/>
      <c r="DC124" s="1007"/>
      <c r="DD124" s="1007"/>
      <c r="DE124" s="1007"/>
      <c r="DF124" s="1008"/>
      <c r="DG124" s="991">
        <v>902888</v>
      </c>
      <c r="DH124" s="973"/>
      <c r="DI124" s="973"/>
      <c r="DJ124" s="973"/>
      <c r="DK124" s="974"/>
      <c r="DL124" s="972">
        <v>765898</v>
      </c>
      <c r="DM124" s="973"/>
      <c r="DN124" s="973"/>
      <c r="DO124" s="973"/>
      <c r="DP124" s="974"/>
      <c r="DQ124" s="972" t="s">
        <v>122</v>
      </c>
      <c r="DR124" s="973"/>
      <c r="DS124" s="973"/>
      <c r="DT124" s="973"/>
      <c r="DU124" s="974"/>
      <c r="DV124" s="975" t="s">
        <v>122</v>
      </c>
      <c r="DW124" s="976"/>
      <c r="DX124" s="976"/>
      <c r="DY124" s="976"/>
      <c r="DZ124" s="977"/>
    </row>
    <row r="125" spans="1:130" s="212" customFormat="1" ht="26.25" customHeight="1" x14ac:dyDescent="0.2">
      <c r="A125" s="1044"/>
      <c r="B125" s="936"/>
      <c r="C125" s="909" t="s">
        <v>441</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455</v>
      </c>
      <c r="CL125" s="994"/>
      <c r="CM125" s="994"/>
      <c r="CN125" s="994"/>
      <c r="CO125" s="995"/>
      <c r="CP125" s="916" t="s">
        <v>456</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x14ac:dyDescent="0.25">
      <c r="A126" s="1044"/>
      <c r="B126" s="936"/>
      <c r="C126" s="909" t="s">
        <v>443</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122</v>
      </c>
      <c r="AB126" s="946"/>
      <c r="AC126" s="946"/>
      <c r="AD126" s="946"/>
      <c r="AE126" s="947"/>
      <c r="AF126" s="948">
        <v>375</v>
      </c>
      <c r="AG126" s="946"/>
      <c r="AH126" s="946"/>
      <c r="AI126" s="946"/>
      <c r="AJ126" s="947"/>
      <c r="AK126" s="948">
        <v>875</v>
      </c>
      <c r="AL126" s="946"/>
      <c r="AM126" s="946"/>
      <c r="AN126" s="946"/>
      <c r="AO126" s="947"/>
      <c r="AP126" s="949">
        <v>0</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457</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12" customFormat="1" ht="26.25" customHeight="1" x14ac:dyDescent="0.2">
      <c r="A127" s="1045"/>
      <c r="B127" s="938"/>
      <c r="C127" s="960" t="s">
        <v>458</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122</v>
      </c>
      <c r="AB127" s="946"/>
      <c r="AC127" s="946"/>
      <c r="AD127" s="946"/>
      <c r="AE127" s="947"/>
      <c r="AF127" s="948" t="s">
        <v>122</v>
      </c>
      <c r="AG127" s="946"/>
      <c r="AH127" s="946"/>
      <c r="AI127" s="946"/>
      <c r="AJ127" s="947"/>
      <c r="AK127" s="948" t="s">
        <v>122</v>
      </c>
      <c r="AL127" s="946"/>
      <c r="AM127" s="946"/>
      <c r="AN127" s="946"/>
      <c r="AO127" s="947"/>
      <c r="AP127" s="949" t="s">
        <v>122</v>
      </c>
      <c r="AQ127" s="950"/>
      <c r="AR127" s="950"/>
      <c r="AS127" s="950"/>
      <c r="AT127" s="951"/>
      <c r="AU127" s="214"/>
      <c r="AV127" s="214"/>
      <c r="AW127" s="214"/>
      <c r="AX127" s="1018" t="s">
        <v>459</v>
      </c>
      <c r="AY127" s="1019"/>
      <c r="AZ127" s="1019"/>
      <c r="BA127" s="1019"/>
      <c r="BB127" s="1019"/>
      <c r="BC127" s="1019"/>
      <c r="BD127" s="1019"/>
      <c r="BE127" s="1020"/>
      <c r="BF127" s="1021" t="s">
        <v>460</v>
      </c>
      <c r="BG127" s="1019"/>
      <c r="BH127" s="1019"/>
      <c r="BI127" s="1019"/>
      <c r="BJ127" s="1019"/>
      <c r="BK127" s="1019"/>
      <c r="BL127" s="1020"/>
      <c r="BM127" s="1021" t="s">
        <v>461</v>
      </c>
      <c r="BN127" s="1019"/>
      <c r="BO127" s="1019"/>
      <c r="BP127" s="1019"/>
      <c r="BQ127" s="1019"/>
      <c r="BR127" s="1019"/>
      <c r="BS127" s="1020"/>
      <c r="BT127" s="1021" t="s">
        <v>462</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463</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x14ac:dyDescent="0.25">
      <c r="A128" s="1028" t="s">
        <v>464</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465</v>
      </c>
      <c r="X128" s="1030"/>
      <c r="Y128" s="1030"/>
      <c r="Z128" s="1031"/>
      <c r="AA128" s="1032">
        <v>11480</v>
      </c>
      <c r="AB128" s="1033"/>
      <c r="AC128" s="1033"/>
      <c r="AD128" s="1033"/>
      <c r="AE128" s="1034"/>
      <c r="AF128" s="1035">
        <v>10755</v>
      </c>
      <c r="AG128" s="1033"/>
      <c r="AH128" s="1033"/>
      <c r="AI128" s="1033"/>
      <c r="AJ128" s="1034"/>
      <c r="AK128" s="1035">
        <v>9491</v>
      </c>
      <c r="AL128" s="1033"/>
      <c r="AM128" s="1033"/>
      <c r="AN128" s="1033"/>
      <c r="AO128" s="1034"/>
      <c r="AP128" s="1036"/>
      <c r="AQ128" s="1037"/>
      <c r="AR128" s="1037"/>
      <c r="AS128" s="1037"/>
      <c r="AT128" s="1038"/>
      <c r="AU128" s="214"/>
      <c r="AV128" s="214"/>
      <c r="AW128" s="214"/>
      <c r="AX128" s="883" t="s">
        <v>466</v>
      </c>
      <c r="AY128" s="884"/>
      <c r="AZ128" s="884"/>
      <c r="BA128" s="884"/>
      <c r="BB128" s="884"/>
      <c r="BC128" s="884"/>
      <c r="BD128" s="884"/>
      <c r="BE128" s="885"/>
      <c r="BF128" s="1039" t="s">
        <v>122</v>
      </c>
      <c r="BG128" s="1040"/>
      <c r="BH128" s="1040"/>
      <c r="BI128" s="1040"/>
      <c r="BJ128" s="1040"/>
      <c r="BK128" s="1040"/>
      <c r="BL128" s="1041"/>
      <c r="BM128" s="1039">
        <v>14.76</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467</v>
      </c>
      <c r="CQ128" s="713"/>
      <c r="CR128" s="713"/>
      <c r="CS128" s="713"/>
      <c r="CT128" s="713"/>
      <c r="CU128" s="713"/>
      <c r="CV128" s="713"/>
      <c r="CW128" s="713"/>
      <c r="CX128" s="713"/>
      <c r="CY128" s="713"/>
      <c r="CZ128" s="713"/>
      <c r="DA128" s="713"/>
      <c r="DB128" s="713"/>
      <c r="DC128" s="713"/>
      <c r="DD128" s="713"/>
      <c r="DE128" s="713"/>
      <c r="DF128" s="1023"/>
      <c r="DG128" s="1024" t="s">
        <v>122</v>
      </c>
      <c r="DH128" s="1025"/>
      <c r="DI128" s="1025"/>
      <c r="DJ128" s="1025"/>
      <c r="DK128" s="1025"/>
      <c r="DL128" s="1025" t="s">
        <v>122</v>
      </c>
      <c r="DM128" s="1025"/>
      <c r="DN128" s="1025"/>
      <c r="DO128" s="1025"/>
      <c r="DP128" s="1025"/>
      <c r="DQ128" s="1025" t="s">
        <v>122</v>
      </c>
      <c r="DR128" s="1025"/>
      <c r="DS128" s="1025"/>
      <c r="DT128" s="1025"/>
      <c r="DU128" s="1025"/>
      <c r="DV128" s="1026" t="s">
        <v>122</v>
      </c>
      <c r="DW128" s="1026"/>
      <c r="DX128" s="1026"/>
      <c r="DY128" s="1026"/>
      <c r="DZ128" s="1027"/>
    </row>
    <row r="129" spans="1:131" s="212" customFormat="1" ht="26.25" customHeight="1" x14ac:dyDescent="0.2">
      <c r="A129" s="921" t="s">
        <v>103</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468</v>
      </c>
      <c r="X129" s="1058"/>
      <c r="Y129" s="1058"/>
      <c r="Z129" s="1059"/>
      <c r="AA129" s="945">
        <v>4398245</v>
      </c>
      <c r="AB129" s="946"/>
      <c r="AC129" s="946"/>
      <c r="AD129" s="946"/>
      <c r="AE129" s="947"/>
      <c r="AF129" s="948">
        <v>5372025</v>
      </c>
      <c r="AG129" s="946"/>
      <c r="AH129" s="946"/>
      <c r="AI129" s="946"/>
      <c r="AJ129" s="947"/>
      <c r="AK129" s="948">
        <v>5395007</v>
      </c>
      <c r="AL129" s="946"/>
      <c r="AM129" s="946"/>
      <c r="AN129" s="946"/>
      <c r="AO129" s="947"/>
      <c r="AP129" s="1060"/>
      <c r="AQ129" s="1061"/>
      <c r="AR129" s="1061"/>
      <c r="AS129" s="1061"/>
      <c r="AT129" s="1062"/>
      <c r="AU129" s="215"/>
      <c r="AV129" s="215"/>
      <c r="AW129" s="215"/>
      <c r="AX129" s="1052" t="s">
        <v>469</v>
      </c>
      <c r="AY129" s="910"/>
      <c r="AZ129" s="910"/>
      <c r="BA129" s="910"/>
      <c r="BB129" s="910"/>
      <c r="BC129" s="910"/>
      <c r="BD129" s="910"/>
      <c r="BE129" s="911"/>
      <c r="BF129" s="1053" t="s">
        <v>122</v>
      </c>
      <c r="BG129" s="1054"/>
      <c r="BH129" s="1054"/>
      <c r="BI129" s="1054"/>
      <c r="BJ129" s="1054"/>
      <c r="BK129" s="1054"/>
      <c r="BL129" s="1055"/>
      <c r="BM129" s="1053">
        <v>19.760000000000002</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921" t="s">
        <v>470</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471</v>
      </c>
      <c r="X130" s="1058"/>
      <c r="Y130" s="1058"/>
      <c r="Z130" s="1059"/>
      <c r="AA130" s="945">
        <v>329278</v>
      </c>
      <c r="AB130" s="946"/>
      <c r="AC130" s="946"/>
      <c r="AD130" s="946"/>
      <c r="AE130" s="947"/>
      <c r="AF130" s="948">
        <v>305372</v>
      </c>
      <c r="AG130" s="946"/>
      <c r="AH130" s="946"/>
      <c r="AI130" s="946"/>
      <c r="AJ130" s="947"/>
      <c r="AK130" s="948">
        <v>272931</v>
      </c>
      <c r="AL130" s="946"/>
      <c r="AM130" s="946"/>
      <c r="AN130" s="946"/>
      <c r="AO130" s="947"/>
      <c r="AP130" s="1060"/>
      <c r="AQ130" s="1061"/>
      <c r="AR130" s="1061"/>
      <c r="AS130" s="1061"/>
      <c r="AT130" s="1062"/>
      <c r="AU130" s="215"/>
      <c r="AV130" s="215"/>
      <c r="AW130" s="215"/>
      <c r="AX130" s="1052" t="s">
        <v>472</v>
      </c>
      <c r="AY130" s="910"/>
      <c r="AZ130" s="910"/>
      <c r="BA130" s="910"/>
      <c r="BB130" s="910"/>
      <c r="BC130" s="910"/>
      <c r="BD130" s="910"/>
      <c r="BE130" s="911"/>
      <c r="BF130" s="1088">
        <v>1.3</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473</v>
      </c>
      <c r="X131" s="1095"/>
      <c r="Y131" s="1095"/>
      <c r="Z131" s="1096"/>
      <c r="AA131" s="991">
        <v>4068967</v>
      </c>
      <c r="AB131" s="973"/>
      <c r="AC131" s="973"/>
      <c r="AD131" s="973"/>
      <c r="AE131" s="974"/>
      <c r="AF131" s="972">
        <v>5066653</v>
      </c>
      <c r="AG131" s="973"/>
      <c r="AH131" s="973"/>
      <c r="AI131" s="973"/>
      <c r="AJ131" s="974"/>
      <c r="AK131" s="972">
        <v>5122076</v>
      </c>
      <c r="AL131" s="973"/>
      <c r="AM131" s="973"/>
      <c r="AN131" s="973"/>
      <c r="AO131" s="974"/>
      <c r="AP131" s="1097"/>
      <c r="AQ131" s="1098"/>
      <c r="AR131" s="1098"/>
      <c r="AS131" s="1098"/>
      <c r="AT131" s="1099"/>
      <c r="AU131" s="215"/>
      <c r="AV131" s="215"/>
      <c r="AW131" s="215"/>
      <c r="AX131" s="1070" t="s">
        <v>474</v>
      </c>
      <c r="AY131" s="713"/>
      <c r="AZ131" s="713"/>
      <c r="BA131" s="713"/>
      <c r="BB131" s="713"/>
      <c r="BC131" s="713"/>
      <c r="BD131" s="713"/>
      <c r="BE131" s="1023"/>
      <c r="BF131" s="1071" t="s">
        <v>122</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1077" t="s">
        <v>475</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476</v>
      </c>
      <c r="W132" s="1081"/>
      <c r="X132" s="1081"/>
      <c r="Y132" s="1081"/>
      <c r="Z132" s="1082"/>
      <c r="AA132" s="1083">
        <v>1.0262555579999999</v>
      </c>
      <c r="AB132" s="1084"/>
      <c r="AC132" s="1084"/>
      <c r="AD132" s="1084"/>
      <c r="AE132" s="1085"/>
      <c r="AF132" s="1086">
        <v>1.092259525</v>
      </c>
      <c r="AG132" s="1084"/>
      <c r="AH132" s="1084"/>
      <c r="AI132" s="1084"/>
      <c r="AJ132" s="1085"/>
      <c r="AK132" s="1086">
        <v>1.899659435</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477</v>
      </c>
      <c r="W133" s="1064"/>
      <c r="X133" s="1064"/>
      <c r="Y133" s="1064"/>
      <c r="Z133" s="1065"/>
      <c r="AA133" s="1066">
        <v>1</v>
      </c>
      <c r="AB133" s="1067"/>
      <c r="AC133" s="1067"/>
      <c r="AD133" s="1067"/>
      <c r="AE133" s="1068"/>
      <c r="AF133" s="1066">
        <v>1</v>
      </c>
      <c r="AG133" s="1067"/>
      <c r="AH133" s="1067"/>
      <c r="AI133" s="1067"/>
      <c r="AJ133" s="1068"/>
      <c r="AK133" s="1066">
        <v>1.3</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XgNwc1QBTjaVqGvFxaAtHHcheFAv4QU1Im3f6jIqcC9I5kMDvsVDhcaChNbenP1Jj+hukY0rsArqVt3pxi0ixA==" saltValue="MfwYP6PE22Y1RjAranKvo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B0F0"/>
    <pageSetUpPr fitToPage="1"/>
  </sheetPr>
  <dimension ref="A1:DQ105"/>
  <sheetViews>
    <sheetView topLeftCell="V52" zoomScale="85" zoomScaleNormal="85" workbookViewId="0">
      <selection activeCell="BM73" sqref="BM73"/>
    </sheetView>
  </sheetViews>
  <sheetFormatPr defaultColWidth="0" defaultRowHeight="13.5" customHeight="1" zeroHeight="1" x14ac:dyDescent="0.2"/>
  <cols>
    <col min="1" max="120" width="2.77734375" style="242" customWidth="1"/>
    <col min="121" max="121" width="0" style="241" hidden="1" customWidth="1"/>
    <col min="122" max="16384" width="9" style="241" hidden="1"/>
  </cols>
  <sheetData>
    <row r="1" spans="1:120" ht="13.2"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1"/>
    </row>
    <row r="17" spans="119:120" ht="13.2" x14ac:dyDescent="0.2">
      <c r="DP17" s="241"/>
    </row>
    <row r="18" spans="119:120" ht="13.2" x14ac:dyDescent="0.2"/>
    <row r="19" spans="119:120" ht="13.2" x14ac:dyDescent="0.2"/>
    <row r="20" spans="119:120" ht="13.2" x14ac:dyDescent="0.2">
      <c r="DO20" s="241"/>
      <c r="DP20" s="241"/>
    </row>
    <row r="21" spans="119:120" ht="13.2" x14ac:dyDescent="0.2">
      <c r="DP21" s="241"/>
    </row>
    <row r="22" spans="119:120" ht="13.2" x14ac:dyDescent="0.2"/>
    <row r="23" spans="119:120" ht="13.2" x14ac:dyDescent="0.2">
      <c r="DO23" s="241"/>
      <c r="DP23" s="241"/>
    </row>
    <row r="24" spans="119:120" ht="13.2" x14ac:dyDescent="0.2">
      <c r="DP24" s="241"/>
    </row>
    <row r="25" spans="119:120" ht="13.2" x14ac:dyDescent="0.2">
      <c r="DP25" s="241"/>
    </row>
    <row r="26" spans="119:120" ht="13.2" x14ac:dyDescent="0.2">
      <c r="DO26" s="241"/>
      <c r="DP26" s="241"/>
    </row>
    <row r="27" spans="119:120" ht="13.2" x14ac:dyDescent="0.2"/>
    <row r="28" spans="119:120" ht="13.2" x14ac:dyDescent="0.2">
      <c r="DO28" s="241"/>
      <c r="DP28" s="241"/>
    </row>
    <row r="29" spans="119:120" ht="13.2" x14ac:dyDescent="0.2">
      <c r="DP29" s="241"/>
    </row>
    <row r="30" spans="119:120" ht="13.2" x14ac:dyDescent="0.2"/>
    <row r="31" spans="119:120" ht="13.2" x14ac:dyDescent="0.2">
      <c r="DO31" s="241"/>
      <c r="DP31" s="241"/>
    </row>
    <row r="32" spans="119:120" ht="13.2" x14ac:dyDescent="0.2"/>
    <row r="33" spans="98:120" ht="13.2" x14ac:dyDescent="0.2">
      <c r="DO33" s="241"/>
      <c r="DP33" s="241"/>
    </row>
    <row r="34" spans="98:120" ht="13.2" x14ac:dyDescent="0.2">
      <c r="DM34" s="241"/>
    </row>
    <row r="35" spans="98:120" ht="13.2" x14ac:dyDescent="0.2">
      <c r="CT35" s="241"/>
      <c r="CU35" s="241"/>
      <c r="CV35" s="241"/>
      <c r="CY35" s="241"/>
      <c r="CZ35" s="241"/>
      <c r="DA35" s="241"/>
      <c r="DD35" s="241"/>
      <c r="DE35" s="241"/>
      <c r="DF35" s="241"/>
      <c r="DI35" s="241"/>
      <c r="DJ35" s="241"/>
      <c r="DK35" s="241"/>
      <c r="DM35" s="241"/>
      <c r="DN35" s="241"/>
      <c r="DO35" s="241"/>
      <c r="DP35" s="241"/>
    </row>
    <row r="36" spans="98:120" ht="13.2" x14ac:dyDescent="0.2"/>
    <row r="37" spans="98:120" ht="13.2" x14ac:dyDescent="0.2">
      <c r="CW37" s="241"/>
      <c r="DB37" s="241"/>
      <c r="DG37" s="241"/>
      <c r="DL37" s="241"/>
      <c r="DP37" s="241"/>
    </row>
    <row r="38" spans="98:120" ht="13.2"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1"/>
      <c r="DO49" s="241"/>
      <c r="DP49" s="24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1"/>
      <c r="CS63" s="241"/>
      <c r="CX63" s="241"/>
      <c r="DC63" s="241"/>
      <c r="DH63" s="241"/>
    </row>
    <row r="64" spans="22:120" ht="13.2" x14ac:dyDescent="0.2">
      <c r="V64" s="241"/>
    </row>
    <row r="65" spans="15:120" ht="13.2"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2" x14ac:dyDescent="0.2">
      <c r="Q66" s="241"/>
      <c r="S66" s="241"/>
      <c r="U66" s="241"/>
      <c r="DM66" s="241"/>
    </row>
    <row r="67" spans="15:120" ht="13.2"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2" x14ac:dyDescent="0.2"/>
    <row r="69" spans="15:120" ht="13.2" x14ac:dyDescent="0.2"/>
    <row r="70" spans="15:120" ht="13.2" x14ac:dyDescent="0.2"/>
    <row r="71" spans="15:120" ht="13.2" x14ac:dyDescent="0.2"/>
    <row r="72" spans="15:120" ht="13.2" x14ac:dyDescent="0.2">
      <c r="DP72" s="241"/>
    </row>
    <row r="73" spans="15:120" ht="13.2" x14ac:dyDescent="0.2">
      <c r="DP73" s="24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1"/>
      <c r="CX96" s="241"/>
      <c r="DC96" s="241"/>
      <c r="DH96" s="241"/>
    </row>
    <row r="97" spans="24:120" ht="13.2" x14ac:dyDescent="0.2">
      <c r="CS97" s="241"/>
      <c r="CX97" s="241"/>
      <c r="DC97" s="241"/>
      <c r="DH97" s="241"/>
      <c r="DP97" s="242" t="s">
        <v>478</v>
      </c>
    </row>
    <row r="98" spans="24:120" ht="13.2" hidden="1" x14ac:dyDescent="0.2">
      <c r="CS98" s="241"/>
      <c r="CX98" s="241"/>
      <c r="DC98" s="241"/>
      <c r="DH98" s="241"/>
    </row>
    <row r="99" spans="24:120" ht="13.2"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2" hidden="1" x14ac:dyDescent="0.2">
      <c r="CT103" s="241"/>
      <c r="CV103" s="241"/>
      <c r="CW103" s="241"/>
      <c r="CY103" s="241"/>
      <c r="DA103" s="241"/>
      <c r="DB103" s="241"/>
      <c r="DD103" s="241"/>
      <c r="DF103" s="241"/>
      <c r="DG103" s="241"/>
      <c r="DI103" s="241"/>
      <c r="DK103" s="241"/>
      <c r="DL103" s="241"/>
      <c r="DM103" s="241"/>
      <c r="DN103" s="241"/>
      <c r="DO103" s="241"/>
      <c r="DP103" s="241"/>
    </row>
    <row r="104" spans="24:120" ht="13.2"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nkZGDOh9yWxNSpehmBrM4ToSjjg4Uu+6FuUxBSY48XLm+uXixM+5kH9tPQiGDcOmOG4dtRK1MG0nHu53vikI+A==" saltValue="+rbLksaVzo8ZDm3sym1E4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B0F0"/>
    <pageSetUpPr fitToPage="1"/>
  </sheetPr>
  <dimension ref="A1:DL89"/>
  <sheetViews>
    <sheetView topLeftCell="H50" zoomScale="70" zoomScaleNormal="70" workbookViewId="0"/>
  </sheetViews>
  <sheetFormatPr defaultColWidth="0" defaultRowHeight="13.5" customHeight="1" zeroHeight="1" x14ac:dyDescent="0.2"/>
  <cols>
    <col min="1" max="116" width="2.6640625" style="242" customWidth="1"/>
    <col min="117" max="16384" width="9" style="241" hidden="1"/>
  </cols>
  <sheetData>
    <row r="1" spans="2:116" ht="13.2"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2" x14ac:dyDescent="0.2"/>
    <row r="3" spans="2:116" ht="13.2" x14ac:dyDescent="0.2"/>
    <row r="4" spans="2:116" ht="13.2"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2"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2" x14ac:dyDescent="0.2"/>
    <row r="20" spans="9:116" ht="13.2" x14ac:dyDescent="0.2"/>
    <row r="21" spans="9:116" ht="13.2" x14ac:dyDescent="0.2">
      <c r="DL21" s="241"/>
    </row>
    <row r="22" spans="9:116" ht="13.2" x14ac:dyDescent="0.2">
      <c r="DI22" s="241"/>
      <c r="DJ22" s="241"/>
      <c r="DK22" s="241"/>
      <c r="DL22" s="241"/>
    </row>
    <row r="23" spans="9:116" ht="13.2" x14ac:dyDescent="0.2">
      <c r="CY23" s="241"/>
      <c r="CZ23" s="241"/>
      <c r="DA23" s="241"/>
      <c r="DB23" s="241"/>
      <c r="DC23" s="241"/>
      <c r="DD23" s="241"/>
      <c r="DE23" s="241"/>
      <c r="DF23" s="241"/>
      <c r="DG23" s="241"/>
      <c r="DH23" s="241"/>
      <c r="DI23" s="241"/>
      <c r="DJ23" s="241"/>
      <c r="DK23" s="241"/>
      <c r="DL23" s="24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1"/>
      <c r="DA35" s="241"/>
      <c r="DB35" s="241"/>
      <c r="DC35" s="241"/>
      <c r="DD35" s="241"/>
      <c r="DE35" s="241"/>
      <c r="DF35" s="241"/>
      <c r="DG35" s="241"/>
      <c r="DH35" s="241"/>
      <c r="DI35" s="241"/>
      <c r="DJ35" s="241"/>
      <c r="DK35" s="241"/>
      <c r="DL35" s="241"/>
    </row>
    <row r="36" spans="15:116" ht="13.2" x14ac:dyDescent="0.2"/>
    <row r="37" spans="15:116" ht="13.2" x14ac:dyDescent="0.2">
      <c r="DL37" s="241"/>
    </row>
    <row r="38" spans="15:116" ht="13.2" x14ac:dyDescent="0.2">
      <c r="DI38" s="241"/>
      <c r="DJ38" s="241"/>
      <c r="DK38" s="241"/>
      <c r="DL38" s="241"/>
    </row>
    <row r="39" spans="15:116" ht="13.2" x14ac:dyDescent="0.2"/>
    <row r="40" spans="15:116" ht="13.2" x14ac:dyDescent="0.2"/>
    <row r="41" spans="15:116" ht="13.2" x14ac:dyDescent="0.2"/>
    <row r="42" spans="15:116" ht="13.2" x14ac:dyDescent="0.2"/>
    <row r="43" spans="15:116" ht="13.2"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2" x14ac:dyDescent="0.2">
      <c r="DL44" s="241"/>
    </row>
    <row r="45" spans="15:116" ht="13.2" x14ac:dyDescent="0.2"/>
    <row r="46" spans="15:116" ht="13.2" x14ac:dyDescent="0.2">
      <c r="DA46" s="241"/>
      <c r="DB46" s="241"/>
      <c r="DC46" s="241"/>
      <c r="DD46" s="241"/>
      <c r="DE46" s="241"/>
      <c r="DF46" s="241"/>
      <c r="DG46" s="241"/>
      <c r="DH46" s="241"/>
      <c r="DI46" s="241"/>
      <c r="DJ46" s="241"/>
      <c r="DK46" s="241"/>
      <c r="DL46" s="241"/>
    </row>
    <row r="47" spans="15:116" ht="13.2" x14ac:dyDescent="0.2"/>
    <row r="48" spans="15:116" ht="13.2" x14ac:dyDescent="0.2"/>
    <row r="49" spans="104:116" ht="13.2" x14ac:dyDescent="0.2"/>
    <row r="50" spans="104:116" ht="13.2" x14ac:dyDescent="0.2">
      <c r="CZ50" s="241"/>
      <c r="DA50" s="241"/>
      <c r="DB50" s="241"/>
      <c r="DC50" s="241"/>
      <c r="DD50" s="241"/>
      <c r="DE50" s="241"/>
      <c r="DF50" s="241"/>
      <c r="DG50" s="241"/>
      <c r="DH50" s="241"/>
      <c r="DI50" s="241"/>
      <c r="DJ50" s="241"/>
      <c r="DK50" s="241"/>
      <c r="DL50" s="241"/>
    </row>
    <row r="51" spans="104:116" ht="13.2" x14ac:dyDescent="0.2"/>
    <row r="52" spans="104:116" ht="13.2" x14ac:dyDescent="0.2"/>
    <row r="53" spans="104:116" ht="13.2" x14ac:dyDescent="0.2">
      <c r="DL53" s="24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1"/>
      <c r="DD67" s="241"/>
      <c r="DE67" s="241"/>
      <c r="DF67" s="241"/>
      <c r="DG67" s="241"/>
      <c r="DH67" s="241"/>
      <c r="DI67" s="241"/>
      <c r="DJ67" s="241"/>
      <c r="DK67" s="241"/>
      <c r="DL67" s="24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2V/mVN7qY2Erj0kp20ywby6qEC/+4NPLjowOxs2bepm4V4jA97lDn/nZEhbR7a+f43O6roI6i4r7rTFSyFIMFg==" saltValue="IQl6wGgOFSENvJQmCevYwg=="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topLeftCell="A38" workbookViewId="0"/>
  </sheetViews>
  <sheetFormatPr defaultColWidth="0" defaultRowHeight="13.5" customHeight="1" zeroHeight="1" x14ac:dyDescent="0.2"/>
  <cols>
    <col min="1" max="36" width="2.44140625" style="243" customWidth="1"/>
    <col min="37" max="44" width="17" style="243" customWidth="1"/>
    <col min="45" max="45" width="6.109375" style="249" customWidth="1"/>
    <col min="46" max="46" width="3" style="247" customWidth="1"/>
    <col min="47" max="47" width="19.109375" style="243" hidden="1" customWidth="1"/>
    <col min="48" max="52" width="12.6640625" style="243" hidden="1" customWidth="1"/>
    <col min="53" max="16384" width="8.6640625" style="243" hidden="1"/>
  </cols>
  <sheetData>
    <row r="1" spans="1:46" ht="13.2" x14ac:dyDescent="0.2">
      <c r="AS1" s="243"/>
      <c r="AT1" s="243"/>
    </row>
    <row r="2" spans="1:46" ht="13.2" x14ac:dyDescent="0.2">
      <c r="AS2" s="243"/>
      <c r="AT2" s="243"/>
    </row>
    <row r="3" spans="1:46" ht="13.2" x14ac:dyDescent="0.2">
      <c r="AS3" s="243"/>
      <c r="AT3" s="243"/>
    </row>
    <row r="4" spans="1:46" ht="13.2" x14ac:dyDescent="0.2">
      <c r="AS4" s="243"/>
      <c r="AT4" s="243"/>
    </row>
    <row r="5" spans="1:46" ht="16.2" x14ac:dyDescent="0.2">
      <c r="A5" s="244" t="s">
        <v>479</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2" x14ac:dyDescent="0.2">
      <c r="A6" s="247"/>
      <c r="AK6" s="248" t="s">
        <v>480</v>
      </c>
      <c r="AL6" s="248"/>
      <c r="AM6" s="248"/>
      <c r="AN6" s="248"/>
    </row>
    <row r="7" spans="1:46" ht="13.5" customHeight="1" x14ac:dyDescent="0.2">
      <c r="A7" s="247"/>
      <c r="AK7" s="250"/>
      <c r="AL7" s="251"/>
      <c r="AM7" s="251"/>
      <c r="AN7" s="252"/>
      <c r="AO7" s="1101" t="s">
        <v>481</v>
      </c>
      <c r="AP7" s="253"/>
      <c r="AQ7" s="254" t="s">
        <v>482</v>
      </c>
      <c r="AR7" s="255"/>
    </row>
    <row r="8" spans="1:46" ht="13.2" x14ac:dyDescent="0.2">
      <c r="A8" s="247"/>
      <c r="AK8" s="256"/>
      <c r="AL8" s="257"/>
      <c r="AM8" s="257"/>
      <c r="AN8" s="258"/>
      <c r="AO8" s="1102"/>
      <c r="AP8" s="259" t="s">
        <v>483</v>
      </c>
      <c r="AQ8" s="260" t="s">
        <v>484</v>
      </c>
      <c r="AR8" s="261" t="s">
        <v>485</v>
      </c>
    </row>
    <row r="9" spans="1:46" ht="13.2" x14ac:dyDescent="0.2">
      <c r="A9" s="247"/>
      <c r="AK9" s="1103" t="s">
        <v>486</v>
      </c>
      <c r="AL9" s="1104"/>
      <c r="AM9" s="1104"/>
      <c r="AN9" s="1105"/>
      <c r="AO9" s="262">
        <v>1565295</v>
      </c>
      <c r="AP9" s="262">
        <v>203788</v>
      </c>
      <c r="AQ9" s="263">
        <v>156369</v>
      </c>
      <c r="AR9" s="264">
        <v>30.3</v>
      </c>
    </row>
    <row r="10" spans="1:46" ht="13.5" customHeight="1" x14ac:dyDescent="0.2">
      <c r="A10" s="247"/>
      <c r="AK10" s="1103" t="s">
        <v>487</v>
      </c>
      <c r="AL10" s="1104"/>
      <c r="AM10" s="1104"/>
      <c r="AN10" s="1105"/>
      <c r="AO10" s="265">
        <v>236701</v>
      </c>
      <c r="AP10" s="265">
        <v>30816</v>
      </c>
      <c r="AQ10" s="266">
        <v>21449</v>
      </c>
      <c r="AR10" s="267">
        <v>43.7</v>
      </c>
    </row>
    <row r="11" spans="1:46" ht="13.5" customHeight="1" x14ac:dyDescent="0.2">
      <c r="A11" s="247"/>
      <c r="AK11" s="1103" t="s">
        <v>488</v>
      </c>
      <c r="AL11" s="1104"/>
      <c r="AM11" s="1104"/>
      <c r="AN11" s="1105"/>
      <c r="AO11" s="265" t="s">
        <v>489</v>
      </c>
      <c r="AP11" s="265" t="s">
        <v>489</v>
      </c>
      <c r="AQ11" s="266">
        <v>1663</v>
      </c>
      <c r="AR11" s="267" t="s">
        <v>489</v>
      </c>
    </row>
    <row r="12" spans="1:46" ht="13.5" customHeight="1" x14ac:dyDescent="0.2">
      <c r="A12" s="247"/>
      <c r="AK12" s="1103" t="s">
        <v>490</v>
      </c>
      <c r="AL12" s="1104"/>
      <c r="AM12" s="1104"/>
      <c r="AN12" s="1105"/>
      <c r="AO12" s="265" t="s">
        <v>489</v>
      </c>
      <c r="AP12" s="265" t="s">
        <v>489</v>
      </c>
      <c r="AQ12" s="266">
        <v>34</v>
      </c>
      <c r="AR12" s="267" t="s">
        <v>489</v>
      </c>
    </row>
    <row r="13" spans="1:46" ht="13.5" customHeight="1" x14ac:dyDescent="0.2">
      <c r="A13" s="247"/>
      <c r="AK13" s="1103" t="s">
        <v>491</v>
      </c>
      <c r="AL13" s="1104"/>
      <c r="AM13" s="1104"/>
      <c r="AN13" s="1105"/>
      <c r="AO13" s="265">
        <v>61439</v>
      </c>
      <c r="AP13" s="265">
        <v>7999</v>
      </c>
      <c r="AQ13" s="266">
        <v>5566</v>
      </c>
      <c r="AR13" s="267">
        <v>43.7</v>
      </c>
    </row>
    <row r="14" spans="1:46" ht="13.5" customHeight="1" x14ac:dyDescent="0.2">
      <c r="A14" s="247"/>
      <c r="AK14" s="1103" t="s">
        <v>492</v>
      </c>
      <c r="AL14" s="1104"/>
      <c r="AM14" s="1104"/>
      <c r="AN14" s="1105"/>
      <c r="AO14" s="265">
        <v>71723</v>
      </c>
      <c r="AP14" s="265">
        <v>9338</v>
      </c>
      <c r="AQ14" s="266">
        <v>3589</v>
      </c>
      <c r="AR14" s="267">
        <v>160.19999999999999</v>
      </c>
    </row>
    <row r="15" spans="1:46" ht="13.5" customHeight="1" x14ac:dyDescent="0.2">
      <c r="A15" s="247"/>
      <c r="AK15" s="1106" t="s">
        <v>493</v>
      </c>
      <c r="AL15" s="1107"/>
      <c r="AM15" s="1107"/>
      <c r="AN15" s="1108"/>
      <c r="AO15" s="265">
        <v>-119144</v>
      </c>
      <c r="AP15" s="265">
        <v>-15512</v>
      </c>
      <c r="AQ15" s="266">
        <v>-10547</v>
      </c>
      <c r="AR15" s="267">
        <v>47.1</v>
      </c>
    </row>
    <row r="16" spans="1:46" ht="13.2" x14ac:dyDescent="0.2">
      <c r="A16" s="247"/>
      <c r="AK16" s="1106" t="s">
        <v>178</v>
      </c>
      <c r="AL16" s="1107"/>
      <c r="AM16" s="1107"/>
      <c r="AN16" s="1108"/>
      <c r="AO16" s="265">
        <v>1816014</v>
      </c>
      <c r="AP16" s="265">
        <v>236429</v>
      </c>
      <c r="AQ16" s="266">
        <v>178125</v>
      </c>
      <c r="AR16" s="267">
        <v>32.700000000000003</v>
      </c>
    </row>
    <row r="17" spans="1:46" ht="13.2" x14ac:dyDescent="0.2">
      <c r="A17" s="247"/>
    </row>
    <row r="18" spans="1:46" ht="13.2" x14ac:dyDescent="0.2">
      <c r="A18" s="247"/>
      <c r="AQ18" s="268"/>
      <c r="AR18" s="268"/>
    </row>
    <row r="19" spans="1:46" ht="13.2" x14ac:dyDescent="0.2">
      <c r="A19" s="247"/>
      <c r="AK19" s="243" t="s">
        <v>494</v>
      </c>
    </row>
    <row r="20" spans="1:46" ht="13.2" x14ac:dyDescent="0.2">
      <c r="A20" s="247"/>
      <c r="AK20" s="269"/>
      <c r="AL20" s="270"/>
      <c r="AM20" s="270"/>
      <c r="AN20" s="271"/>
      <c r="AO20" s="272" t="s">
        <v>495</v>
      </c>
      <c r="AP20" s="273" t="s">
        <v>496</v>
      </c>
      <c r="AQ20" s="274" t="s">
        <v>497</v>
      </c>
      <c r="AR20" s="275"/>
    </row>
    <row r="21" spans="1:46" s="248" customFormat="1" ht="13.2" x14ac:dyDescent="0.2">
      <c r="A21" s="276"/>
      <c r="AK21" s="1109" t="s">
        <v>498</v>
      </c>
      <c r="AL21" s="1110"/>
      <c r="AM21" s="1110"/>
      <c r="AN21" s="1111"/>
      <c r="AO21" s="277">
        <v>20.05</v>
      </c>
      <c r="AP21" s="278">
        <v>14.51</v>
      </c>
      <c r="AQ21" s="279">
        <v>5.54</v>
      </c>
      <c r="AS21" s="280"/>
      <c r="AT21" s="276"/>
    </row>
    <row r="22" spans="1:46" s="248" customFormat="1" ht="13.2" x14ac:dyDescent="0.2">
      <c r="A22" s="276"/>
      <c r="AK22" s="1109" t="s">
        <v>499</v>
      </c>
      <c r="AL22" s="1110"/>
      <c r="AM22" s="1110"/>
      <c r="AN22" s="1111"/>
      <c r="AO22" s="281">
        <v>92.5</v>
      </c>
      <c r="AP22" s="282">
        <v>95.5</v>
      </c>
      <c r="AQ22" s="283">
        <v>-3</v>
      </c>
      <c r="AR22" s="268"/>
      <c r="AS22" s="280"/>
      <c r="AT22" s="276"/>
    </row>
    <row r="23" spans="1:46" s="248" customFormat="1" ht="13.2" x14ac:dyDescent="0.2">
      <c r="A23" s="276"/>
      <c r="AP23" s="268"/>
      <c r="AQ23" s="268"/>
      <c r="AR23" s="268"/>
      <c r="AS23" s="280"/>
      <c r="AT23" s="276"/>
    </row>
    <row r="24" spans="1:46" s="248" customFormat="1" ht="13.2" x14ac:dyDescent="0.2">
      <c r="A24" s="276"/>
      <c r="AP24" s="268"/>
      <c r="AQ24" s="268"/>
      <c r="AR24" s="268"/>
      <c r="AS24" s="280"/>
      <c r="AT24" s="276"/>
    </row>
    <row r="25" spans="1:46" s="248" customFormat="1" ht="13.2"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2" x14ac:dyDescent="0.2">
      <c r="A26" s="1100" t="s">
        <v>500</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ht="13.2" x14ac:dyDescent="0.2">
      <c r="A27" s="288"/>
      <c r="AS27" s="243"/>
      <c r="AT27" s="243"/>
    </row>
    <row r="28" spans="1:46" ht="16.2" x14ac:dyDescent="0.2">
      <c r="A28" s="244" t="s">
        <v>501</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2" x14ac:dyDescent="0.2">
      <c r="A29" s="247"/>
      <c r="AK29" s="248" t="s">
        <v>502</v>
      </c>
      <c r="AL29" s="248"/>
      <c r="AM29" s="248"/>
      <c r="AN29" s="248"/>
      <c r="AS29" s="290"/>
    </row>
    <row r="30" spans="1:46" ht="13.5" customHeight="1" x14ac:dyDescent="0.2">
      <c r="A30" s="247"/>
      <c r="AK30" s="250"/>
      <c r="AL30" s="251"/>
      <c r="AM30" s="251"/>
      <c r="AN30" s="252"/>
      <c r="AO30" s="1101" t="s">
        <v>481</v>
      </c>
      <c r="AP30" s="253"/>
      <c r="AQ30" s="254" t="s">
        <v>482</v>
      </c>
      <c r="AR30" s="255"/>
    </row>
    <row r="31" spans="1:46" ht="13.2" x14ac:dyDescent="0.2">
      <c r="A31" s="247"/>
      <c r="AK31" s="256"/>
      <c r="AL31" s="257"/>
      <c r="AM31" s="257"/>
      <c r="AN31" s="258"/>
      <c r="AO31" s="1102"/>
      <c r="AP31" s="259" t="s">
        <v>483</v>
      </c>
      <c r="AQ31" s="260" t="s">
        <v>484</v>
      </c>
      <c r="AR31" s="261" t="s">
        <v>485</v>
      </c>
    </row>
    <row r="32" spans="1:46" ht="27" customHeight="1" x14ac:dyDescent="0.2">
      <c r="A32" s="247"/>
      <c r="AK32" s="1117" t="s">
        <v>503</v>
      </c>
      <c r="AL32" s="1118"/>
      <c r="AM32" s="1118"/>
      <c r="AN32" s="1119"/>
      <c r="AO32" s="291">
        <v>169708</v>
      </c>
      <c r="AP32" s="291">
        <v>22095</v>
      </c>
      <c r="AQ32" s="292">
        <v>89268</v>
      </c>
      <c r="AR32" s="293">
        <v>-75.2</v>
      </c>
    </row>
    <row r="33" spans="1:46" ht="13.5" customHeight="1" x14ac:dyDescent="0.2">
      <c r="A33" s="247"/>
      <c r="AK33" s="1117" t="s">
        <v>504</v>
      </c>
      <c r="AL33" s="1118"/>
      <c r="AM33" s="1118"/>
      <c r="AN33" s="1119"/>
      <c r="AO33" s="291" t="s">
        <v>489</v>
      </c>
      <c r="AP33" s="291" t="s">
        <v>489</v>
      </c>
      <c r="AQ33" s="292" t="s">
        <v>489</v>
      </c>
      <c r="AR33" s="293" t="s">
        <v>489</v>
      </c>
    </row>
    <row r="34" spans="1:46" ht="27" customHeight="1" x14ac:dyDescent="0.2">
      <c r="A34" s="247"/>
      <c r="AK34" s="1117" t="s">
        <v>505</v>
      </c>
      <c r="AL34" s="1118"/>
      <c r="AM34" s="1118"/>
      <c r="AN34" s="1119"/>
      <c r="AO34" s="291" t="s">
        <v>489</v>
      </c>
      <c r="AP34" s="291" t="s">
        <v>489</v>
      </c>
      <c r="AQ34" s="292" t="s">
        <v>489</v>
      </c>
      <c r="AR34" s="293" t="s">
        <v>489</v>
      </c>
    </row>
    <row r="35" spans="1:46" ht="27" customHeight="1" x14ac:dyDescent="0.2">
      <c r="A35" s="247"/>
      <c r="AK35" s="1117" t="s">
        <v>506</v>
      </c>
      <c r="AL35" s="1118"/>
      <c r="AM35" s="1118"/>
      <c r="AN35" s="1119"/>
      <c r="AO35" s="291">
        <v>140412</v>
      </c>
      <c r="AP35" s="291">
        <v>18280</v>
      </c>
      <c r="AQ35" s="292">
        <v>17003</v>
      </c>
      <c r="AR35" s="293">
        <v>7.5</v>
      </c>
    </row>
    <row r="36" spans="1:46" ht="27" customHeight="1" x14ac:dyDescent="0.2">
      <c r="A36" s="247"/>
      <c r="AK36" s="1117" t="s">
        <v>507</v>
      </c>
      <c r="AL36" s="1118"/>
      <c r="AM36" s="1118"/>
      <c r="AN36" s="1119"/>
      <c r="AO36" s="291">
        <v>68729</v>
      </c>
      <c r="AP36" s="291">
        <v>8948</v>
      </c>
      <c r="AQ36" s="292">
        <v>5039</v>
      </c>
      <c r="AR36" s="293">
        <v>77.599999999999994</v>
      </c>
    </row>
    <row r="37" spans="1:46" ht="13.5" customHeight="1" x14ac:dyDescent="0.2">
      <c r="A37" s="247"/>
      <c r="AK37" s="1117" t="s">
        <v>508</v>
      </c>
      <c r="AL37" s="1118"/>
      <c r="AM37" s="1118"/>
      <c r="AN37" s="1119"/>
      <c r="AO37" s="291">
        <v>875</v>
      </c>
      <c r="AP37" s="291">
        <v>114</v>
      </c>
      <c r="AQ37" s="292">
        <v>909</v>
      </c>
      <c r="AR37" s="293">
        <v>-87.5</v>
      </c>
    </row>
    <row r="38" spans="1:46" ht="27" customHeight="1" x14ac:dyDescent="0.2">
      <c r="A38" s="247"/>
      <c r="AK38" s="1120" t="s">
        <v>509</v>
      </c>
      <c r="AL38" s="1121"/>
      <c r="AM38" s="1121"/>
      <c r="AN38" s="1122"/>
      <c r="AO38" s="294" t="s">
        <v>489</v>
      </c>
      <c r="AP38" s="294" t="s">
        <v>489</v>
      </c>
      <c r="AQ38" s="295">
        <v>25</v>
      </c>
      <c r="AR38" s="283" t="s">
        <v>489</v>
      </c>
      <c r="AS38" s="290"/>
    </row>
    <row r="39" spans="1:46" ht="13.2" x14ac:dyDescent="0.2">
      <c r="A39" s="247"/>
      <c r="AK39" s="1120" t="s">
        <v>510</v>
      </c>
      <c r="AL39" s="1121"/>
      <c r="AM39" s="1121"/>
      <c r="AN39" s="1122"/>
      <c r="AO39" s="291">
        <v>-9491</v>
      </c>
      <c r="AP39" s="291">
        <v>-1236</v>
      </c>
      <c r="AQ39" s="292">
        <v>-4913</v>
      </c>
      <c r="AR39" s="293">
        <v>-74.8</v>
      </c>
      <c r="AS39" s="290"/>
    </row>
    <row r="40" spans="1:46" ht="27" customHeight="1" x14ac:dyDescent="0.2">
      <c r="A40" s="247"/>
      <c r="AK40" s="1117" t="s">
        <v>511</v>
      </c>
      <c r="AL40" s="1118"/>
      <c r="AM40" s="1118"/>
      <c r="AN40" s="1119"/>
      <c r="AO40" s="291">
        <v>-272931</v>
      </c>
      <c r="AP40" s="291">
        <v>-35533</v>
      </c>
      <c r="AQ40" s="292">
        <v>-72657</v>
      </c>
      <c r="AR40" s="293">
        <v>-51.1</v>
      </c>
      <c r="AS40" s="290"/>
    </row>
    <row r="41" spans="1:46" ht="13.2" x14ac:dyDescent="0.2">
      <c r="A41" s="247"/>
      <c r="AK41" s="1123" t="s">
        <v>288</v>
      </c>
      <c r="AL41" s="1124"/>
      <c r="AM41" s="1124"/>
      <c r="AN41" s="1125"/>
      <c r="AO41" s="291">
        <v>97302</v>
      </c>
      <c r="AP41" s="291">
        <v>12668</v>
      </c>
      <c r="AQ41" s="292">
        <v>34674</v>
      </c>
      <c r="AR41" s="293">
        <v>-63.5</v>
      </c>
      <c r="AS41" s="290"/>
    </row>
    <row r="42" spans="1:46" ht="13.2" x14ac:dyDescent="0.2">
      <c r="A42" s="247"/>
      <c r="AK42" s="296"/>
      <c r="AQ42" s="268"/>
      <c r="AR42" s="268"/>
      <c r="AS42" s="290"/>
    </row>
    <row r="43" spans="1:46" ht="13.2" x14ac:dyDescent="0.2">
      <c r="A43" s="247"/>
      <c r="AP43" s="297"/>
      <c r="AQ43" s="268"/>
      <c r="AS43" s="290"/>
    </row>
    <row r="44" spans="1:46" ht="13.2" x14ac:dyDescent="0.2">
      <c r="A44" s="247"/>
      <c r="AQ44" s="268"/>
    </row>
    <row r="45" spans="1:46" ht="13.2"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2"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512</v>
      </c>
    </row>
    <row r="48" spans="1:46" ht="13.2" x14ac:dyDescent="0.2">
      <c r="A48" s="247"/>
      <c r="AK48" s="301" t="s">
        <v>513</v>
      </c>
      <c r="AL48" s="301"/>
      <c r="AM48" s="301"/>
      <c r="AN48" s="301"/>
      <c r="AO48" s="301"/>
      <c r="AP48" s="301"/>
      <c r="AQ48" s="302"/>
      <c r="AR48" s="301"/>
    </row>
    <row r="49" spans="1:44" ht="13.5" customHeight="1" x14ac:dyDescent="0.2">
      <c r="A49" s="247"/>
      <c r="AK49" s="303"/>
      <c r="AL49" s="304"/>
      <c r="AM49" s="1112" t="s">
        <v>481</v>
      </c>
      <c r="AN49" s="1114" t="s">
        <v>514</v>
      </c>
      <c r="AO49" s="1115"/>
      <c r="AP49" s="1115"/>
      <c r="AQ49" s="1115"/>
      <c r="AR49" s="1116"/>
    </row>
    <row r="50" spans="1:44" ht="13.2" x14ac:dyDescent="0.2">
      <c r="A50" s="247"/>
      <c r="AK50" s="305"/>
      <c r="AL50" s="306"/>
      <c r="AM50" s="1113"/>
      <c r="AN50" s="307" t="s">
        <v>515</v>
      </c>
      <c r="AO50" s="308" t="s">
        <v>516</v>
      </c>
      <c r="AP50" s="309" t="s">
        <v>517</v>
      </c>
      <c r="AQ50" s="310" t="s">
        <v>518</v>
      </c>
      <c r="AR50" s="311" t="s">
        <v>519</v>
      </c>
    </row>
    <row r="51" spans="1:44" ht="13.2" x14ac:dyDescent="0.2">
      <c r="A51" s="247"/>
      <c r="AK51" s="303" t="s">
        <v>520</v>
      </c>
      <c r="AL51" s="304"/>
      <c r="AM51" s="312">
        <v>2214159</v>
      </c>
      <c r="AN51" s="313">
        <v>270911</v>
      </c>
      <c r="AO51" s="314">
        <v>-16.5</v>
      </c>
      <c r="AP51" s="315">
        <v>125391</v>
      </c>
      <c r="AQ51" s="316">
        <v>-13.6</v>
      </c>
      <c r="AR51" s="317">
        <v>-2.9</v>
      </c>
    </row>
    <row r="52" spans="1:44" ht="13.2" x14ac:dyDescent="0.2">
      <c r="A52" s="247"/>
      <c r="AK52" s="318"/>
      <c r="AL52" s="319" t="s">
        <v>521</v>
      </c>
      <c r="AM52" s="320">
        <v>1738779</v>
      </c>
      <c r="AN52" s="321">
        <v>212747</v>
      </c>
      <c r="AO52" s="322">
        <v>-11.9</v>
      </c>
      <c r="AP52" s="323">
        <v>68516</v>
      </c>
      <c r="AQ52" s="324">
        <v>-18.2</v>
      </c>
      <c r="AR52" s="325">
        <v>6.3</v>
      </c>
    </row>
    <row r="53" spans="1:44" ht="13.2" x14ac:dyDescent="0.2">
      <c r="A53" s="247"/>
      <c r="AK53" s="303" t="s">
        <v>522</v>
      </c>
      <c r="AL53" s="304"/>
      <c r="AM53" s="312">
        <v>3154192</v>
      </c>
      <c r="AN53" s="313">
        <v>389166</v>
      </c>
      <c r="AO53" s="314">
        <v>43.7</v>
      </c>
      <c r="AP53" s="315">
        <v>138402</v>
      </c>
      <c r="AQ53" s="316">
        <v>10.4</v>
      </c>
      <c r="AR53" s="317">
        <v>33.299999999999997</v>
      </c>
    </row>
    <row r="54" spans="1:44" ht="13.2" x14ac:dyDescent="0.2">
      <c r="A54" s="247"/>
      <c r="AK54" s="318"/>
      <c r="AL54" s="319" t="s">
        <v>521</v>
      </c>
      <c r="AM54" s="320">
        <v>2597233</v>
      </c>
      <c r="AN54" s="321">
        <v>320448</v>
      </c>
      <c r="AO54" s="322">
        <v>50.6</v>
      </c>
      <c r="AP54" s="323">
        <v>70652</v>
      </c>
      <c r="AQ54" s="324">
        <v>3.1</v>
      </c>
      <c r="AR54" s="325">
        <v>47.5</v>
      </c>
    </row>
    <row r="55" spans="1:44" ht="13.2" x14ac:dyDescent="0.2">
      <c r="A55" s="247"/>
      <c r="AK55" s="303" t="s">
        <v>523</v>
      </c>
      <c r="AL55" s="304"/>
      <c r="AM55" s="312">
        <v>2314678</v>
      </c>
      <c r="AN55" s="313">
        <v>292775</v>
      </c>
      <c r="AO55" s="314">
        <v>-24.8</v>
      </c>
      <c r="AP55" s="315">
        <v>146367</v>
      </c>
      <c r="AQ55" s="316">
        <v>5.8</v>
      </c>
      <c r="AR55" s="317">
        <v>-30.6</v>
      </c>
    </row>
    <row r="56" spans="1:44" ht="13.2" x14ac:dyDescent="0.2">
      <c r="A56" s="247"/>
      <c r="AK56" s="318"/>
      <c r="AL56" s="319" t="s">
        <v>521</v>
      </c>
      <c r="AM56" s="320">
        <v>1904891</v>
      </c>
      <c r="AN56" s="321">
        <v>240942</v>
      </c>
      <c r="AO56" s="322">
        <v>-24.8</v>
      </c>
      <c r="AP56" s="323">
        <v>79441</v>
      </c>
      <c r="AQ56" s="324">
        <v>12.4</v>
      </c>
      <c r="AR56" s="325">
        <v>-37.200000000000003</v>
      </c>
    </row>
    <row r="57" spans="1:44" ht="13.2" x14ac:dyDescent="0.2">
      <c r="A57" s="247"/>
      <c r="AK57" s="303" t="s">
        <v>524</v>
      </c>
      <c r="AL57" s="304"/>
      <c r="AM57" s="312">
        <v>3746577</v>
      </c>
      <c r="AN57" s="313">
        <v>482993</v>
      </c>
      <c r="AO57" s="314">
        <v>65</v>
      </c>
      <c r="AP57" s="315">
        <v>165181</v>
      </c>
      <c r="AQ57" s="316">
        <v>12.9</v>
      </c>
      <c r="AR57" s="317">
        <v>52.1</v>
      </c>
    </row>
    <row r="58" spans="1:44" ht="13.2" x14ac:dyDescent="0.2">
      <c r="A58" s="247"/>
      <c r="AK58" s="318"/>
      <c r="AL58" s="319" t="s">
        <v>521</v>
      </c>
      <c r="AM58" s="320">
        <v>2482708</v>
      </c>
      <c r="AN58" s="321">
        <v>320060</v>
      </c>
      <c r="AO58" s="322">
        <v>32.799999999999997</v>
      </c>
      <c r="AP58" s="323">
        <v>82246</v>
      </c>
      <c r="AQ58" s="324">
        <v>3.5</v>
      </c>
      <c r="AR58" s="325">
        <v>29.3</v>
      </c>
    </row>
    <row r="59" spans="1:44" ht="13.2" x14ac:dyDescent="0.2">
      <c r="A59" s="247"/>
      <c r="AK59" s="303" t="s">
        <v>525</v>
      </c>
      <c r="AL59" s="304"/>
      <c r="AM59" s="312">
        <v>3633941</v>
      </c>
      <c r="AN59" s="313">
        <v>473108</v>
      </c>
      <c r="AO59" s="314">
        <v>-2</v>
      </c>
      <c r="AP59" s="315">
        <v>166234</v>
      </c>
      <c r="AQ59" s="316">
        <v>0.6</v>
      </c>
      <c r="AR59" s="317">
        <v>-2.6</v>
      </c>
    </row>
    <row r="60" spans="1:44" ht="13.2" x14ac:dyDescent="0.2">
      <c r="A60" s="247"/>
      <c r="AK60" s="318"/>
      <c r="AL60" s="319" t="s">
        <v>521</v>
      </c>
      <c r="AM60" s="320">
        <v>2848165</v>
      </c>
      <c r="AN60" s="321">
        <v>370807</v>
      </c>
      <c r="AO60" s="322">
        <v>15.9</v>
      </c>
      <c r="AP60" s="323">
        <v>89789</v>
      </c>
      <c r="AQ60" s="324">
        <v>9.1999999999999993</v>
      </c>
      <c r="AR60" s="325">
        <v>6.7</v>
      </c>
    </row>
    <row r="61" spans="1:44" ht="13.2" x14ac:dyDescent="0.2">
      <c r="A61" s="247"/>
      <c r="AK61" s="303" t="s">
        <v>526</v>
      </c>
      <c r="AL61" s="326"/>
      <c r="AM61" s="312">
        <v>3012709</v>
      </c>
      <c r="AN61" s="313">
        <v>381791</v>
      </c>
      <c r="AO61" s="314">
        <v>13.1</v>
      </c>
      <c r="AP61" s="315">
        <v>148315</v>
      </c>
      <c r="AQ61" s="327">
        <v>3.2</v>
      </c>
      <c r="AR61" s="317">
        <v>9.9</v>
      </c>
    </row>
    <row r="62" spans="1:44" ht="13.2" x14ac:dyDescent="0.2">
      <c r="A62" s="247"/>
      <c r="AK62" s="318"/>
      <c r="AL62" s="319" t="s">
        <v>521</v>
      </c>
      <c r="AM62" s="320">
        <v>2314355</v>
      </c>
      <c r="AN62" s="321">
        <v>293001</v>
      </c>
      <c r="AO62" s="322">
        <v>12.5</v>
      </c>
      <c r="AP62" s="323">
        <v>78129</v>
      </c>
      <c r="AQ62" s="324">
        <v>2</v>
      </c>
      <c r="AR62" s="325">
        <v>10.5</v>
      </c>
    </row>
    <row r="63" spans="1:44" ht="13.2" x14ac:dyDescent="0.2">
      <c r="A63" s="247"/>
    </row>
    <row r="64" spans="1:44" ht="13.2" x14ac:dyDescent="0.2">
      <c r="A64" s="247"/>
    </row>
    <row r="65" spans="1:46" ht="13.2" x14ac:dyDescent="0.2">
      <c r="A65" s="247"/>
    </row>
    <row r="66" spans="1:46" ht="13.2"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2" hidden="1" x14ac:dyDescent="0.2"/>
    <row r="71" spans="1:46" ht="13.2" hidden="1" x14ac:dyDescent="0.2"/>
    <row r="72" spans="1:46" ht="13.2" hidden="1" x14ac:dyDescent="0.2"/>
    <row r="73" spans="1:46" ht="13.2" hidden="1" x14ac:dyDescent="0.2"/>
  </sheetData>
  <sheetProtection algorithmName="SHA-512" hashValue="SRH4YSv3gpPaTl3UFZ+FrTePmWLo5/yuMCnBxWCw2oDwbdTndY745ode1o/BZa3LTROAWtrJmyvNeBt1T+n66Q==" saltValue="F62SrSw7oJsgO3l/QWpnz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topLeftCell="A65" zoomScale="70" zoomScaleNormal="70" workbookViewId="0"/>
  </sheetViews>
  <sheetFormatPr defaultColWidth="0" defaultRowHeight="13.5" customHeight="1" zeroHeight="1" x14ac:dyDescent="0.2"/>
  <cols>
    <col min="1" max="125" width="2.441406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2" x14ac:dyDescent="0.2">
      <c r="B2" s="241"/>
      <c r="DG2" s="241"/>
    </row>
    <row r="3" spans="2:125" ht="13.2"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2" x14ac:dyDescent="0.2"/>
    <row r="5" spans="2:125" ht="13.2" x14ac:dyDescent="0.2"/>
    <row r="6" spans="2:125" ht="13.2" x14ac:dyDescent="0.2"/>
    <row r="7" spans="2:125" ht="13.2" x14ac:dyDescent="0.2"/>
    <row r="8" spans="2:125" ht="13.2" x14ac:dyDescent="0.2"/>
    <row r="9" spans="2:125" ht="13.2" x14ac:dyDescent="0.2">
      <c r="DU9" s="24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1"/>
    </row>
    <row r="18" spans="125:125" ht="13.2" x14ac:dyDescent="0.2"/>
    <row r="19" spans="125:125" ht="13.2" x14ac:dyDescent="0.2"/>
    <row r="20" spans="125:125" ht="13.2" x14ac:dyDescent="0.2">
      <c r="DU20" s="241"/>
    </row>
    <row r="21" spans="125:125" ht="13.2" x14ac:dyDescent="0.2">
      <c r="DU21" s="24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1"/>
    </row>
    <row r="29" spans="125:125" ht="13.2" x14ac:dyDescent="0.2"/>
    <row r="30" spans="125:125" ht="13.2" x14ac:dyDescent="0.2"/>
    <row r="31" spans="125:125" ht="13.2" x14ac:dyDescent="0.2"/>
    <row r="32" spans="125:125" ht="13.2" x14ac:dyDescent="0.2"/>
    <row r="33" spans="2:125" ht="13.2" x14ac:dyDescent="0.2">
      <c r="B33" s="241"/>
      <c r="G33" s="241"/>
      <c r="I33" s="241"/>
    </row>
    <row r="34" spans="2:125" ht="13.2" x14ac:dyDescent="0.2">
      <c r="C34" s="241"/>
      <c r="P34" s="241"/>
      <c r="DE34" s="241"/>
      <c r="DH34" s="241"/>
    </row>
    <row r="35" spans="2:125" ht="13.2" x14ac:dyDescent="0.2">
      <c r="D35" s="241"/>
      <c r="E35" s="241"/>
      <c r="DG35" s="241"/>
      <c r="DJ35" s="241"/>
      <c r="DP35" s="241"/>
      <c r="DQ35" s="241"/>
      <c r="DR35" s="241"/>
      <c r="DS35" s="241"/>
      <c r="DT35" s="241"/>
      <c r="DU35" s="241"/>
    </row>
    <row r="36" spans="2:125" ht="13.2"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2" x14ac:dyDescent="0.2">
      <c r="DU37" s="241"/>
    </row>
    <row r="38" spans="2:125" ht="13.2" x14ac:dyDescent="0.2">
      <c r="DT38" s="241"/>
      <c r="DU38" s="241"/>
    </row>
    <row r="39" spans="2:125" ht="13.2" x14ac:dyDescent="0.2"/>
    <row r="40" spans="2:125" ht="13.2" x14ac:dyDescent="0.2">
      <c r="DH40" s="241"/>
    </row>
    <row r="41" spans="2:125" ht="13.2" x14ac:dyDescent="0.2">
      <c r="DE41" s="241"/>
    </row>
    <row r="42" spans="2:125" ht="13.2" x14ac:dyDescent="0.2">
      <c r="DG42" s="241"/>
      <c r="DJ42" s="241"/>
    </row>
    <row r="43" spans="2:125" ht="13.2"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2" x14ac:dyDescent="0.2">
      <c r="DU44" s="241"/>
    </row>
    <row r="45" spans="2:125" ht="13.2" x14ac:dyDescent="0.2"/>
    <row r="46" spans="2:125" ht="13.2" x14ac:dyDescent="0.2"/>
    <row r="47" spans="2:125" ht="13.2" x14ac:dyDescent="0.2"/>
    <row r="48" spans="2:125" ht="13.2" x14ac:dyDescent="0.2">
      <c r="DT48" s="241"/>
      <c r="DU48" s="241"/>
    </row>
    <row r="49" spans="120:125" ht="13.2" x14ac:dyDescent="0.2">
      <c r="DU49" s="241"/>
    </row>
    <row r="50" spans="120:125" ht="13.2" x14ac:dyDescent="0.2">
      <c r="DU50" s="241"/>
    </row>
    <row r="51" spans="120:125" ht="13.2" x14ac:dyDescent="0.2">
      <c r="DP51" s="241"/>
      <c r="DQ51" s="241"/>
      <c r="DR51" s="241"/>
      <c r="DS51" s="241"/>
      <c r="DT51" s="241"/>
      <c r="DU51" s="241"/>
    </row>
    <row r="52" spans="120:125" ht="13.2" x14ac:dyDescent="0.2"/>
    <row r="53" spans="120:125" ht="13.2" x14ac:dyDescent="0.2"/>
    <row r="54" spans="120:125" ht="13.2" x14ac:dyDescent="0.2">
      <c r="DU54" s="241"/>
    </row>
    <row r="55" spans="120:125" ht="13.2" x14ac:dyDescent="0.2"/>
    <row r="56" spans="120:125" ht="13.2" x14ac:dyDescent="0.2"/>
    <row r="57" spans="120:125" ht="13.2" x14ac:dyDescent="0.2"/>
    <row r="58" spans="120:125" ht="13.2" x14ac:dyDescent="0.2">
      <c r="DU58" s="241"/>
    </row>
    <row r="59" spans="120:125" ht="13.2" x14ac:dyDescent="0.2"/>
    <row r="60" spans="120:125" ht="13.2" x14ac:dyDescent="0.2"/>
    <row r="61" spans="120:125" ht="13.2" x14ac:dyDescent="0.2"/>
    <row r="62" spans="120:125" ht="13.2" x14ac:dyDescent="0.2"/>
    <row r="63" spans="120:125" ht="13.2" x14ac:dyDescent="0.2">
      <c r="DU63" s="241"/>
    </row>
    <row r="64" spans="120:125" ht="13.2" x14ac:dyDescent="0.2">
      <c r="DT64" s="241"/>
      <c r="DU64" s="241"/>
    </row>
    <row r="65" spans="123:125" ht="13.2" x14ac:dyDescent="0.2"/>
    <row r="66" spans="123:125" ht="13.2" x14ac:dyDescent="0.2"/>
    <row r="67" spans="123:125" ht="13.2" x14ac:dyDescent="0.2"/>
    <row r="68" spans="123:125" ht="13.2" x14ac:dyDescent="0.2"/>
    <row r="69" spans="123:125" ht="13.2" x14ac:dyDescent="0.2">
      <c r="DS69" s="241"/>
      <c r="DT69" s="241"/>
      <c r="DU69" s="24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1"/>
    </row>
    <row r="83" spans="116:125" ht="13.2" x14ac:dyDescent="0.2">
      <c r="DM83" s="241"/>
      <c r="DN83" s="241"/>
      <c r="DO83" s="241"/>
      <c r="DP83" s="241"/>
      <c r="DQ83" s="241"/>
      <c r="DR83" s="241"/>
      <c r="DS83" s="241"/>
      <c r="DT83" s="241"/>
      <c r="DU83" s="241"/>
    </row>
    <row r="84" spans="116:125" ht="13.2" x14ac:dyDescent="0.2"/>
    <row r="85" spans="116:125" ht="13.2" x14ac:dyDescent="0.2"/>
    <row r="86" spans="116:125" ht="13.2" x14ac:dyDescent="0.2"/>
    <row r="87" spans="116:125" ht="13.2" x14ac:dyDescent="0.2"/>
    <row r="88" spans="116:125" ht="13.2" x14ac:dyDescent="0.2">
      <c r="DU88" s="24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478</v>
      </c>
    </row>
    <row r="121" spans="125:125" ht="13.5" hidden="1" customHeight="1" x14ac:dyDescent="0.2">
      <c r="DU121" s="241"/>
    </row>
  </sheetData>
  <sheetProtection algorithmName="SHA-512" hashValue="IUh4nL/DyX9kUbq8d50waqf9bXDf0W1cDm52v8ctoPeQxYWZq+qDh9GD/D1Ozr+iIWem6LzWQmyWHW0mtGhNxQ==" saltValue="yA8AXokhOFSTi2meji0BF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topLeftCell="AH97" zoomScale="174" workbookViewId="0"/>
  </sheetViews>
  <sheetFormatPr defaultColWidth="0" defaultRowHeight="13.5" customHeight="1" zeroHeight="1" x14ac:dyDescent="0.2"/>
  <cols>
    <col min="1" max="125" width="2.441406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2" x14ac:dyDescent="0.2">
      <c r="B2" s="241"/>
      <c r="T2" s="241"/>
    </row>
    <row r="3" spans="1:125" ht="13.2"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1"/>
      <c r="G33" s="241"/>
      <c r="I33" s="241"/>
    </row>
    <row r="34" spans="2:125" ht="13.2" x14ac:dyDescent="0.2">
      <c r="C34" s="241"/>
      <c r="P34" s="241"/>
      <c r="R34" s="241"/>
      <c r="U34" s="241"/>
    </row>
    <row r="35" spans="2:125" ht="13.2"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2" x14ac:dyDescent="0.2">
      <c r="F36" s="241"/>
      <c r="H36" s="241"/>
      <c r="J36" s="241"/>
      <c r="K36" s="241"/>
      <c r="L36" s="241"/>
      <c r="M36" s="241"/>
      <c r="N36" s="241"/>
      <c r="O36" s="241"/>
      <c r="Q36" s="241"/>
      <c r="S36" s="241"/>
      <c r="V36" s="241"/>
    </row>
    <row r="37" spans="2:125" ht="13.2" x14ac:dyDescent="0.2"/>
    <row r="38" spans="2:125" ht="13.2" x14ac:dyDescent="0.2"/>
    <row r="39" spans="2:125" ht="13.2" x14ac:dyDescent="0.2"/>
    <row r="40" spans="2:125" ht="13.2" x14ac:dyDescent="0.2">
      <c r="U40" s="241"/>
    </row>
    <row r="41" spans="2:125" ht="13.2" x14ac:dyDescent="0.2">
      <c r="R41" s="241"/>
    </row>
    <row r="42" spans="2:125" ht="13.2"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2" x14ac:dyDescent="0.2">
      <c r="Q43" s="241"/>
      <c r="S43" s="241"/>
      <c r="V43" s="24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478</v>
      </c>
    </row>
  </sheetData>
  <sheetProtection algorithmName="SHA-512" hashValue="WHhcsRHtteO3zs/3TEGiP/yY6pIcndS0JP+zpB/dGsjJPukPIP9/jFRB/b9BNkq1Xd71DqHjkDtEH7c/SPyD/w==" saltValue="ODtmtcvVYQM7gc1bm0HWR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tabColor rgb="FF00B0F0"/>
    <pageSetUpPr fitToPage="1"/>
  </sheetPr>
  <dimension ref="B1:J50"/>
  <sheetViews>
    <sheetView topLeftCell="A24" zoomScale="70" zoomScaleNormal="7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2">
      <c r="B47" s="10"/>
      <c r="C47" s="1126" t="s">
        <v>3</v>
      </c>
      <c r="D47" s="1126"/>
      <c r="E47" s="1127"/>
      <c r="F47" s="11">
        <v>147.52000000000001</v>
      </c>
      <c r="G47" s="12">
        <v>148.71</v>
      </c>
      <c r="H47" s="12">
        <v>158.30000000000001</v>
      </c>
      <c r="I47" s="12">
        <v>153.55000000000001</v>
      </c>
      <c r="J47" s="13">
        <v>165.87</v>
      </c>
    </row>
    <row r="48" spans="2:10" ht="57.75" customHeight="1" x14ac:dyDescent="0.2">
      <c r="B48" s="14"/>
      <c r="C48" s="1128" t="s">
        <v>4</v>
      </c>
      <c r="D48" s="1128"/>
      <c r="E48" s="1129"/>
      <c r="F48" s="15">
        <v>9.4</v>
      </c>
      <c r="G48" s="16">
        <v>9.3800000000000008</v>
      </c>
      <c r="H48" s="16">
        <v>10.130000000000001</v>
      </c>
      <c r="I48" s="16">
        <v>6.07</v>
      </c>
      <c r="J48" s="17">
        <v>5.27</v>
      </c>
    </row>
    <row r="49" spans="2:10" ht="57.75" customHeight="1" thickBot="1" x14ac:dyDescent="0.25">
      <c r="B49" s="18"/>
      <c r="C49" s="1130" t="s">
        <v>5</v>
      </c>
      <c r="D49" s="1130"/>
      <c r="E49" s="1131"/>
      <c r="F49" s="19" t="s">
        <v>533</v>
      </c>
      <c r="G49" s="20">
        <v>0.35</v>
      </c>
      <c r="H49" s="20">
        <v>0.6</v>
      </c>
      <c r="I49" s="20">
        <v>14.28</v>
      </c>
      <c r="J49" s="21">
        <v>9.18</v>
      </c>
    </row>
    <row r="50" spans="2:10" ht="13.2" x14ac:dyDescent="0.2"/>
  </sheetData>
  <sheetProtection algorithmName="SHA-512" hashValue="m2ymdBqa1Q1CD24f5pR5oyqV1zTktAlbpVEwKZU46zWn3qWqD/Lx64/7oETwv8n7bY/kyFpJMTQ+2abKfzua+w==" saltValue="P5+0rRPJiydCjPeo9DSEV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中川 幸一</cp:lastModifiedBy>
  <cp:lastPrinted>2026-03-04T05:51:54Z</cp:lastPrinted>
  <dcterms:created xsi:type="dcterms:W3CDTF">2026-02-23T06:24:30Z</dcterms:created>
  <dcterms:modified xsi:type="dcterms:W3CDTF">2026-03-13T02:07:55Z</dcterms:modified>
  <cp:category/>
</cp:coreProperties>
</file>